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AL8" i="4" s="1"/>
  <c r="Q6" i="5"/>
  <c r="P6" i="5"/>
  <c r="O6" i="5"/>
  <c r="P10" i="4" s="1"/>
  <c r="N6" i="5"/>
  <c r="I10" i="4" s="1"/>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B10" i="4"/>
  <c r="BB8" i="4"/>
  <c r="W8" i="4"/>
  <c r="P8" i="4"/>
  <c r="B8" i="4"/>
  <c r="B6" i="4"/>
  <c r="C10" i="5" l="1"/>
  <c r="D10" i="5"/>
  <c r="E10" i="5"/>
  <c r="B10" i="5"/>
</calcChain>
</file>

<file path=xl/sharedStrings.xml><?xml version="1.0" encoding="utf-8"?>
<sst xmlns="http://schemas.openxmlformats.org/spreadsheetml/2006/main" count="264" uniqueCount="110">
  <si>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</si>
  <si>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</si>
  <si>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</si>
  <si>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</si>
  <si>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</si>
  <si>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</si>
  <si>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</si>
  <si>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</si>
  <si>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</si>
  <si>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</si>
  <si>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</si>
  <si>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</si>
  <si>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</si>
  <si>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</si>
  <si>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</si>
  <si>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</si>
  <si>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</si>
  <si>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</si>
  <si>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</si>
  <si>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</si>
  <si>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</si>
  <si>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</si>
  <si>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</si>
  <si>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</si>
  <si>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</si>
  <si>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</si>
  <si>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</si>
  <si>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</si>
  <si>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</si>
  <si>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</si>
  <si>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</si>
  <si>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</si>
  <si>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</si>
  <si>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</si>
  <si>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</si>
  <si>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</si>
  <si>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</si>
  <si>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</si>
  <si>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</si>
  <si>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</si>
  <si>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</si>
  <si>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</si>
  <si>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</si>
  <si>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</si>
  <si>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</si>
  <si>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</si>
  <si>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</si>
  <si>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</si>
  <si>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</si>
  <si>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</si>
  <si>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</si>
  <si>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</si>
  <si>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</si>
  <si>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</si>
  <si>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</si>
  <si>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</si>
  <si>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</si>
  <si>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</si>
  <si>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</si>
  <si>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</si>
  <si>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</si>
  <si>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</si>
  <si>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</si>
  <si>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</si>
  <si>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</si>
  <si>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</si>
  <si>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</si>
  <si>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</si>
  <si>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</si>
  <si>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</si>
  <si>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</si>
  <si>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</si>
  <si>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</si>
  <si>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</si>
  <si>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</si>
  <si>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</si>
  <si>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</si>
  <si>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</si>
  <si>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</si>
  <si>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</si>
  <si>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</si>
  <si>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</si>
  <si>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</si>
  <si>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</si>
  <si>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</si>
  <si>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</si>
  <si>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</si>
  <si>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</si>
  <si>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</si>
  <si>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</si>
  <si>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</si>
  <si>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</si>
  <si>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</si>
  <si>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</si>
  <si>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</si>
  <si>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</si>
  <si>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箕輪町</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</si>
  <si>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</si>
  <si>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</si>
  <si>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</si>
  <si>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</si>
  <si>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</si>
  <si>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</si>
  <si>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</si>
  <si>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</si>
  <si>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</si>
  <si>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</si>
  <si>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□現状分析
　使用料収入や一般会計からの繰入金等の収益で、維持管理費や支払利息等の費用をどの程度賄えているかを表す”経常収支比率”は微増であるが平成27年度には100％を超えている。しかしながら平成25年度以降、累積欠損金が継続して発生している。収支の内訳では、下水道使用料が増加、一般会計補助金・減価償却費・企業債償還利息が減少している。
　一方で必要な経費を使用料収入でどれだけ賄えているかを表す”経費回収率”は、平均値を大きく上回っており、汚水処理に必要となる経費（汚水処理原価）が増加しているものの近年増加傾向にある。
　１年以内に支払うべき債務に対して支払うことができる現金等の比率を表す”流動比率”は一般的に求められる指標値である100％を大きく下回っている。直近の平成27年度では流動資産・流動負債ともに減少しており、指標値は平均値を下回っている。
　料金収入に対する企業債残高の割合である”企業債残高対事業規模比率”は、増減があるものの平均値を大きく下回っている。
　施設利用率及び水洗化率は横ばいで推移しており、いずれも平均値を上回っている。
■現状分析からみた課題
　見かけの収支上は赤字ではないが、多額の一般会計補助金が充当されており、経費回収率も100％に達していない。独立採算を図るためには支出の削減、収入の増加に取り組む必要がある。</t>
    <rPh sb="1" eb="3">
      <t>ゲンジョウ</t>
    </rPh>
    <rPh sb="3" eb="5">
      <t>ブンセキ</t>
    </rPh>
    <rPh sb="7" eb="9">
      <t>シヨウ</t>
    </rPh>
    <rPh sb="9" eb="10">
      <t>リョウ</t>
    </rPh>
    <rPh sb="58" eb="60">
      <t>ケイジョウ</t>
    </rPh>
    <rPh sb="60" eb="62">
      <t>シュウシ</t>
    </rPh>
    <rPh sb="62" eb="64">
      <t>ヒリツ</t>
    </rPh>
    <rPh sb="66" eb="68">
      <t>ビゾウ</t>
    </rPh>
    <rPh sb="72" eb="74">
      <t>ヘイセイ</t>
    </rPh>
    <rPh sb="76" eb="78">
      <t>ネンド</t>
    </rPh>
    <rPh sb="85" eb="86">
      <t>コ</t>
    </rPh>
    <rPh sb="97" eb="99">
      <t>ヘイセイ</t>
    </rPh>
    <rPh sb="101" eb="103">
      <t>ネンド</t>
    </rPh>
    <rPh sb="103" eb="105">
      <t>イコウ</t>
    </rPh>
    <rPh sb="106" eb="108">
      <t>ルイセキ</t>
    </rPh>
    <rPh sb="108" eb="111">
      <t>ケッソンキン</t>
    </rPh>
    <rPh sb="112" eb="114">
      <t>ケイゾク</t>
    </rPh>
    <rPh sb="116" eb="118">
      <t>ハッセイ</t>
    </rPh>
    <rPh sb="123" eb="125">
      <t>シュウシ</t>
    </rPh>
    <rPh sb="126" eb="128">
      <t>ウチワケ</t>
    </rPh>
    <rPh sb="131" eb="134">
      <t>ゲスイドウ</t>
    </rPh>
    <rPh sb="134" eb="137">
      <t>シヨウリョウ</t>
    </rPh>
    <rPh sb="138" eb="140">
      <t>ゾウカ</t>
    </rPh>
    <rPh sb="141" eb="143">
      <t>イッパン</t>
    </rPh>
    <rPh sb="143" eb="145">
      <t>カイケイ</t>
    </rPh>
    <rPh sb="145" eb="148">
      <t>ホジョキン</t>
    </rPh>
    <rPh sb="149" eb="151">
      <t>ゲンカ</t>
    </rPh>
    <rPh sb="151" eb="153">
      <t>ショウキャク</t>
    </rPh>
    <rPh sb="153" eb="154">
      <t>ヒ</t>
    </rPh>
    <rPh sb="155" eb="157">
      <t>キギョウ</t>
    </rPh>
    <rPh sb="157" eb="158">
      <t>サイ</t>
    </rPh>
    <rPh sb="158" eb="160">
      <t>ショウカン</t>
    </rPh>
    <rPh sb="160" eb="162">
      <t>リソク</t>
    </rPh>
    <rPh sb="163" eb="165">
      <t>ゲンショウ</t>
    </rPh>
    <rPh sb="172" eb="174">
      <t>イッポウ</t>
    </rPh>
    <rPh sb="175" eb="177">
      <t>ヒツヨウ</t>
    </rPh>
    <rPh sb="178" eb="180">
      <t>ケイヒ</t>
    </rPh>
    <rPh sb="181" eb="183">
      <t>シヨウ</t>
    </rPh>
    <rPh sb="183" eb="184">
      <t>リョウ</t>
    </rPh>
    <rPh sb="184" eb="186">
      <t>シュウニュウ</t>
    </rPh>
    <rPh sb="191" eb="192">
      <t>マカナ</t>
    </rPh>
    <rPh sb="198" eb="199">
      <t>アラワ</t>
    </rPh>
    <rPh sb="213" eb="214">
      <t>オオ</t>
    </rPh>
    <rPh sb="223" eb="225">
      <t>オスイ</t>
    </rPh>
    <rPh sb="225" eb="227">
      <t>ショリ</t>
    </rPh>
    <rPh sb="228" eb="230">
      <t>ヒツヨウ</t>
    </rPh>
    <rPh sb="233" eb="235">
      <t>ケイヒ</t>
    </rPh>
    <rPh sb="236" eb="238">
      <t>オスイ</t>
    </rPh>
    <rPh sb="238" eb="240">
      <t>ショリ</t>
    </rPh>
    <rPh sb="240" eb="242">
      <t>ゲンカ</t>
    </rPh>
    <rPh sb="244" eb="246">
      <t>ゾウカ</t>
    </rPh>
    <rPh sb="294" eb="296">
      <t>ヒリツ</t>
    </rPh>
    <rPh sb="297" eb="298">
      <t>アラワ</t>
    </rPh>
    <rPh sb="300" eb="302">
      <t>リュウドウ</t>
    </rPh>
    <rPh sb="302" eb="304">
      <t>ヒリツ</t>
    </rPh>
    <rPh sb="306" eb="308">
      <t>イッパン</t>
    </rPh>
    <rPh sb="308" eb="309">
      <t>テキ</t>
    </rPh>
    <rPh sb="310" eb="311">
      <t>モト</t>
    </rPh>
    <rPh sb="315" eb="317">
      <t>シヒョウ</t>
    </rPh>
    <rPh sb="317" eb="318">
      <t>アタイ</t>
    </rPh>
    <rPh sb="326" eb="327">
      <t>オオ</t>
    </rPh>
    <rPh sb="329" eb="331">
      <t>シタマワ</t>
    </rPh>
    <rPh sb="336" eb="338">
      <t>チョッキン</t>
    </rPh>
    <rPh sb="339" eb="341">
      <t>ヘイセイ</t>
    </rPh>
    <rPh sb="343" eb="345">
      <t>ネンド</t>
    </rPh>
    <rPh sb="359" eb="361">
      <t>ゲンショウ</t>
    </rPh>
    <rPh sb="366" eb="368">
      <t>シヒョウ</t>
    </rPh>
    <rPh sb="368" eb="369">
      <t>アタイ</t>
    </rPh>
    <rPh sb="370" eb="372">
      <t>ヘイキン</t>
    </rPh>
    <rPh sb="372" eb="373">
      <t>アタイ</t>
    </rPh>
    <rPh sb="374" eb="376">
      <t>シタマワ</t>
    </rPh>
    <rPh sb="403" eb="405">
      <t>キギョウ</t>
    </rPh>
    <rPh sb="405" eb="406">
      <t>サイ</t>
    </rPh>
    <rPh sb="406" eb="408">
      <t>ザンダカ</t>
    </rPh>
    <rPh sb="408" eb="409">
      <t>タイ</t>
    </rPh>
    <rPh sb="409" eb="411">
      <t>ジギョウ</t>
    </rPh>
    <rPh sb="411" eb="413">
      <t>キボ</t>
    </rPh>
    <rPh sb="413" eb="415">
      <t>ヒリツ</t>
    </rPh>
    <rPh sb="426" eb="428">
      <t>ヘイキン</t>
    </rPh>
    <rPh sb="428" eb="429">
      <t>アタイ</t>
    </rPh>
    <rPh sb="442" eb="444">
      <t>シセツ</t>
    </rPh>
    <rPh sb="444" eb="447">
      <t>リヨウリツ</t>
    </rPh>
    <rPh sb="447" eb="448">
      <t>オヨ</t>
    </rPh>
    <rPh sb="449" eb="452">
      <t>スイセンカ</t>
    </rPh>
    <rPh sb="452" eb="453">
      <t>リツ</t>
    </rPh>
    <rPh sb="454" eb="455">
      <t>ヨコ</t>
    </rPh>
    <rPh sb="458" eb="460">
      <t>スイイ</t>
    </rPh>
    <rPh sb="469" eb="471">
      <t>ヘイキン</t>
    </rPh>
    <rPh sb="471" eb="472">
      <t>アタイ</t>
    </rPh>
    <rPh sb="473" eb="474">
      <t>ウエ</t>
    </rPh>
    <rPh sb="483" eb="485">
      <t>ゲンジョウ</t>
    </rPh>
    <rPh sb="485" eb="487">
      <t>ブンセキ</t>
    </rPh>
    <rPh sb="491" eb="493">
      <t>カダイ</t>
    </rPh>
    <rPh sb="495" eb="496">
      <t>ミ</t>
    </rPh>
    <rPh sb="499" eb="501">
      <t>シュウシ</t>
    </rPh>
    <rPh sb="501" eb="502">
      <t>ウエ</t>
    </rPh>
    <rPh sb="503" eb="505">
      <t>アカジ</t>
    </rPh>
    <rPh sb="511" eb="513">
      <t>タガク</t>
    </rPh>
    <rPh sb="514" eb="516">
      <t>イッパン</t>
    </rPh>
    <rPh sb="516" eb="518">
      <t>カイケイ</t>
    </rPh>
    <rPh sb="518" eb="521">
      <t>ホジョキン</t>
    </rPh>
    <rPh sb="522" eb="524">
      <t>ジュウトウ</t>
    </rPh>
    <rPh sb="530" eb="532">
      <t>ケイヒ</t>
    </rPh>
    <rPh sb="532" eb="534">
      <t>カイシュウ</t>
    </rPh>
    <rPh sb="534" eb="535">
      <t>リツ</t>
    </rPh>
    <rPh sb="541" eb="542">
      <t>タッ</t>
    </rPh>
    <rPh sb="548" eb="550">
      <t>ドクリツ</t>
    </rPh>
    <rPh sb="550" eb="552">
      <t>サイサン</t>
    </rPh>
    <rPh sb="553" eb="554">
      <t>ハカ</t>
    </rPh>
    <rPh sb="559" eb="561">
      <t>シシュツ</t>
    </rPh>
    <rPh sb="562" eb="564">
      <t>サクゲン</t>
    </rPh>
    <rPh sb="565" eb="567">
      <t>シュウニュウ</t>
    </rPh>
    <rPh sb="568" eb="570">
      <t>ゾウカ</t>
    </rPh>
    <rPh sb="571" eb="572">
      <t>ト</t>
    </rPh>
    <rPh sb="573" eb="574">
      <t>ク</t>
    </rPh>
    <rPh sb="575" eb="577">
      <t>ヒツヨウ</t>
    </rPh>
    <phoneticPr fontId="4"/>
  </si>
  <si>
    <t>□現状分析
　町の保有する資産について、減価償却がどの程度進んでいるかを表す”有形固定資産減価償却率”は増加傾向にあり、時間の経過とともに資産の老朽化が進んでいることがわかる。
　耐用年数を超過した管渠はないため、”管渠老朽化率”及び”管渠改善率”はゼロとなっている。
　なお、農集の一部エリアについて、事業効率化のために公共への切り替えを進めているところである。
■現状分析からみた課題
　時間の経過とともに減価償却が増加しているが特に問題はなく、耐用年数を超過した管渠はないため現時点での課題はないが、将来の下水道施設の改築更新に留意する必要がある。</t>
    <rPh sb="1" eb="3">
      <t>ゲンジョウ</t>
    </rPh>
    <rPh sb="3" eb="5">
      <t>ブンセキ</t>
    </rPh>
    <rPh sb="7" eb="8">
      <t>マチ</t>
    </rPh>
    <rPh sb="9" eb="11">
      <t>ホユウ</t>
    </rPh>
    <rPh sb="39" eb="41">
      <t>ユウケイ</t>
    </rPh>
    <rPh sb="41" eb="43">
      <t>コテイ</t>
    </rPh>
    <rPh sb="43" eb="45">
      <t>シサン</t>
    </rPh>
    <rPh sb="45" eb="47">
      <t>ゲンカ</t>
    </rPh>
    <rPh sb="47" eb="49">
      <t>ショウキャク</t>
    </rPh>
    <rPh sb="49" eb="50">
      <t>リツ</t>
    </rPh>
    <rPh sb="52" eb="54">
      <t>ゾウカ</t>
    </rPh>
    <rPh sb="54" eb="56">
      <t>ケイコウ</t>
    </rPh>
    <rPh sb="60" eb="62">
      <t>ジカン</t>
    </rPh>
    <rPh sb="63" eb="65">
      <t>ケイカ</t>
    </rPh>
    <rPh sb="69" eb="71">
      <t>シサン</t>
    </rPh>
    <rPh sb="76" eb="77">
      <t>スス</t>
    </rPh>
    <rPh sb="90" eb="92">
      <t>タイヨウ</t>
    </rPh>
    <rPh sb="92" eb="94">
      <t>ネンスウ</t>
    </rPh>
    <rPh sb="95" eb="97">
      <t>チョウカ</t>
    </rPh>
    <rPh sb="99" eb="101">
      <t>カンキョ</t>
    </rPh>
    <rPh sb="108" eb="110">
      <t>カンキョ</t>
    </rPh>
    <rPh sb="110" eb="113">
      <t>ロウキュウカ</t>
    </rPh>
    <rPh sb="113" eb="114">
      <t>リツ</t>
    </rPh>
    <rPh sb="115" eb="116">
      <t>オヨ</t>
    </rPh>
    <rPh sb="118" eb="120">
      <t>カンキョ</t>
    </rPh>
    <rPh sb="120" eb="122">
      <t>カイゼン</t>
    </rPh>
    <rPh sb="122" eb="123">
      <t>リツ</t>
    </rPh>
    <phoneticPr fontId="4"/>
  </si>
  <si>
    <t xml:space="preserve">　経営面では、一般会計からの補助金を繰り入れていること、流動比率が低いこと等が課題である。事業の効率化等による支出の削減を図っていくとともに、必要な下水道使用料を確保するために水洗化率及び有収率の向上対策や使用料の見直しを検討する必要がある。
　管渠施設の老朽化は進んでいないが、処理場の長寿命化、耐震化が必要である。ストックマネジメントの視点を踏まえ、下水道サービスを安定的に確保していくために、計画的かつ効率的な施設管理を行う必要がある。
</t>
    <rPh sb="1" eb="3">
      <t>ケイエイ</t>
    </rPh>
    <rPh sb="3" eb="4">
      <t>メン</t>
    </rPh>
    <rPh sb="7" eb="9">
      <t>イッパン</t>
    </rPh>
    <rPh sb="9" eb="11">
      <t>カイケイ</t>
    </rPh>
    <rPh sb="14" eb="17">
      <t>ホジョキン</t>
    </rPh>
    <rPh sb="18" eb="19">
      <t>ク</t>
    </rPh>
    <rPh sb="20" eb="21">
      <t>イ</t>
    </rPh>
    <rPh sb="28" eb="30">
      <t>リュウドウ</t>
    </rPh>
    <rPh sb="30" eb="32">
      <t>ヒリツ</t>
    </rPh>
    <rPh sb="33" eb="34">
      <t>ヒク</t>
    </rPh>
    <rPh sb="37" eb="38">
      <t>ナド</t>
    </rPh>
    <rPh sb="39" eb="41">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</si>
</sst>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83953152"/>
        <c:axId val="8395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0.03</c:v>
                </c:pt>
                <c:pt idx="3">
                  <c:v>0.02</c:v>
                </c:pt>
                <c:pt idx="4">
                  <c:v>0.01</c:v>
                </c:pt>
              </c:numCache>
            </c:numRef>
          </c:val>
          <c:smooth val="0"/>
        </c:ser>
        <c:dLbls>
          <c:showLegendKey val="0"/>
          <c:showVal val="0"/>
          <c:showCatName val="0"/>
          <c:showSerName val="0"/>
          <c:showPercent val="0"/>
          <c:showBubbleSize val="0"/>
        </c:dLbls>
        <c:marker val="1"/>
        <c:smooth val="0"/>
        <c:axId val="83953152"/>
        <c:axId val="83955072"/>
      </c:lineChart>
      <c:dateAx>
        <c:axId val="83953152"/>
        <c:scaling>
          <c:orientation val="minMax"/>
        </c:scaling>
        <c:delete val="1"/>
        <c:axPos val="b"/>
        <c:numFmt formatCode="ge" sourceLinked="1"/>
        <c:majorTickMark val="none"/>
        <c:minorTickMark val="none"/>
        <c:tickLblPos val="none"/>
        <c:crossAx val="83955072"/>
        <c:crosses val="autoZero"/>
        <c:auto val="1"/>
        <c:lblOffset val="100"/>
        <c:baseTimeUnit val="years"/>
      </c:dateAx>
      <c:valAx>
        <c:axId val="8395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5315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57.5</c:v>
                </c:pt>
                <c:pt idx="3">
                  <c:v>58.13</c:v>
                </c:pt>
                <c:pt idx="4">
                  <c:v>57.5</c:v>
                </c:pt>
              </c:numCache>
            </c:numRef>
          </c:val>
        </c:ser>
        <c:dLbls>
          <c:showLegendKey val="0"/>
          <c:showVal val="0"/>
          <c:showCatName val="0"/>
          <c:showSerName val="0"/>
          <c:showPercent val="0"/>
          <c:showBubbleSize val="0"/>
        </c:dLbls>
        <c:gapWidth val="150"/>
        <c:axId val="85264256"/>
        <c:axId val="8529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53.78</c:v>
                </c:pt>
                <c:pt idx="3">
                  <c:v>53.24</c:v>
                </c:pt>
                <c:pt idx="4">
                  <c:v>52.31</c:v>
                </c:pt>
              </c:numCache>
            </c:numRef>
          </c:val>
          <c:smooth val="0"/>
        </c:ser>
        <c:dLbls>
          <c:showLegendKey val="0"/>
          <c:showVal val="0"/>
          <c:showCatName val="0"/>
          <c:showSerName val="0"/>
          <c:showPercent val="0"/>
          <c:showBubbleSize val="0"/>
        </c:dLbls>
        <c:marker val="1"/>
        <c:smooth val="0"/>
        <c:axId val="85264256"/>
        <c:axId val="85291008"/>
      </c:lineChart>
      <c:dateAx>
        <c:axId val="85264256"/>
        <c:scaling>
          <c:orientation val="minMax"/>
        </c:scaling>
        <c:delete val="1"/>
        <c:axPos val="b"/>
        <c:numFmt formatCode="ge" sourceLinked="1"/>
        <c:majorTickMark val="none"/>
        <c:minorTickMark val="none"/>
        <c:tickLblPos val="none"/>
        <c:crossAx val="85291008"/>
        <c:crosses val="autoZero"/>
        <c:auto val="1"/>
        <c:lblOffset val="100"/>
        <c:baseTimeUnit val="years"/>
      </c:dateAx>
      <c:valAx>
        <c:axId val="8529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6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85.54</c:v>
                </c:pt>
                <c:pt idx="3">
                  <c:v>85.42</c:v>
                </c:pt>
                <c:pt idx="4">
                  <c:v>85.43</c:v>
                </c:pt>
              </c:numCache>
            </c:numRef>
          </c:val>
        </c:ser>
        <c:dLbls>
          <c:showLegendKey val="0"/>
          <c:showVal val="0"/>
          <c:showCatName val="0"/>
          <c:showSerName val="0"/>
          <c:showPercent val="0"/>
          <c:showBubbleSize val="0"/>
        </c:dLbls>
        <c:gapWidth val="150"/>
        <c:axId val="85329408"/>
        <c:axId val="8533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84.06</c:v>
                </c:pt>
                <c:pt idx="3">
                  <c:v>84.07</c:v>
                </c:pt>
                <c:pt idx="4">
                  <c:v>84.32</c:v>
                </c:pt>
              </c:numCache>
            </c:numRef>
          </c:val>
          <c:smooth val="0"/>
        </c:ser>
        <c:dLbls>
          <c:showLegendKey val="0"/>
          <c:showVal val="0"/>
          <c:showCatName val="0"/>
          <c:showSerName val="0"/>
          <c:showPercent val="0"/>
          <c:showBubbleSize val="0"/>
        </c:dLbls>
        <c:marker val="1"/>
        <c:smooth val="0"/>
        <c:axId val="85329408"/>
        <c:axId val="85331328"/>
      </c:lineChart>
      <c:dateAx>
        <c:axId val="85329408"/>
        <c:scaling>
          <c:orientation val="minMax"/>
        </c:scaling>
        <c:delete val="1"/>
        <c:axPos val="b"/>
        <c:numFmt formatCode="ge" sourceLinked="1"/>
        <c:majorTickMark val="none"/>
        <c:minorTickMark val="none"/>
        <c:tickLblPos val="none"/>
        <c:crossAx val="85331328"/>
        <c:crosses val="autoZero"/>
        <c:auto val="1"/>
        <c:lblOffset val="100"/>
        <c:baseTimeUnit val="years"/>
      </c:dateAx>
      <c:valAx>
        <c:axId val="8533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2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98.27</c:v>
                </c:pt>
                <c:pt idx="3">
                  <c:v>99.67</c:v>
                </c:pt>
                <c:pt idx="4">
                  <c:v>100.05</c:v>
                </c:pt>
              </c:numCache>
            </c:numRef>
          </c:val>
        </c:ser>
        <c:dLbls>
          <c:showLegendKey val="0"/>
          <c:showVal val="0"/>
          <c:showCatName val="0"/>
          <c:showSerName val="0"/>
          <c:showPercent val="0"/>
          <c:showBubbleSize val="0"/>
        </c:dLbls>
        <c:gapWidth val="150"/>
        <c:axId val="83993728"/>
        <c:axId val="8399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93.62</c:v>
                </c:pt>
                <c:pt idx="3">
                  <c:v>97.53</c:v>
                </c:pt>
                <c:pt idx="4">
                  <c:v>99.64</c:v>
                </c:pt>
              </c:numCache>
            </c:numRef>
          </c:val>
          <c:smooth val="0"/>
        </c:ser>
        <c:dLbls>
          <c:showLegendKey val="0"/>
          <c:showVal val="0"/>
          <c:showCatName val="0"/>
          <c:showSerName val="0"/>
          <c:showPercent val="0"/>
          <c:showBubbleSize val="0"/>
        </c:dLbls>
        <c:marker val="1"/>
        <c:smooth val="0"/>
        <c:axId val="83993728"/>
        <c:axId val="83995648"/>
      </c:lineChart>
      <c:dateAx>
        <c:axId val="83993728"/>
        <c:scaling>
          <c:orientation val="minMax"/>
        </c:scaling>
        <c:delete val="1"/>
        <c:axPos val="b"/>
        <c:numFmt formatCode="ge" sourceLinked="1"/>
        <c:majorTickMark val="none"/>
        <c:minorTickMark val="none"/>
        <c:tickLblPos val="none"/>
        <c:crossAx val="83995648"/>
        <c:crosses val="autoZero"/>
        <c:auto val="1"/>
        <c:lblOffset val="100"/>
        <c:baseTimeUnit val="years"/>
      </c:dateAx>
      <c:valAx>
        <c:axId val="8399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9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3.55</c:v>
                </c:pt>
                <c:pt idx="3">
                  <c:v>7.11</c:v>
                </c:pt>
                <c:pt idx="4">
                  <c:v>10.24</c:v>
                </c:pt>
              </c:numCache>
            </c:numRef>
          </c:val>
        </c:ser>
        <c:dLbls>
          <c:showLegendKey val="0"/>
          <c:showVal val="0"/>
          <c:showCatName val="0"/>
          <c:showSerName val="0"/>
          <c:showPercent val="0"/>
          <c:showBubbleSize val="0"/>
        </c:dLbls>
        <c:gapWidth val="150"/>
        <c:axId val="84169472"/>
        <c:axId val="8417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10.11</c:v>
                </c:pt>
                <c:pt idx="3">
                  <c:v>20.68</c:v>
                </c:pt>
                <c:pt idx="4">
                  <c:v>22.41</c:v>
                </c:pt>
              </c:numCache>
            </c:numRef>
          </c:val>
          <c:smooth val="0"/>
        </c:ser>
        <c:dLbls>
          <c:showLegendKey val="0"/>
          <c:showVal val="0"/>
          <c:showCatName val="0"/>
          <c:showSerName val="0"/>
          <c:showPercent val="0"/>
          <c:showBubbleSize val="0"/>
        </c:dLbls>
        <c:marker val="1"/>
        <c:smooth val="0"/>
        <c:axId val="84169472"/>
        <c:axId val="84171392"/>
      </c:lineChart>
      <c:dateAx>
        <c:axId val="84169472"/>
        <c:scaling>
          <c:orientation val="minMax"/>
        </c:scaling>
        <c:delete val="1"/>
        <c:axPos val="b"/>
        <c:numFmt formatCode="ge" sourceLinked="1"/>
        <c:majorTickMark val="none"/>
        <c:minorTickMark val="none"/>
        <c:tickLblPos val="none"/>
        <c:crossAx val="84171392"/>
        <c:crosses val="autoZero"/>
        <c:auto val="1"/>
        <c:lblOffset val="100"/>
        <c:baseTimeUnit val="years"/>
      </c:dateAx>
      <c:valAx>
        <c:axId val="8417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6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84803968"/>
        <c:axId val="8480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0.08</c:v>
                </c:pt>
                <c:pt idx="3">
                  <c:v>0.08</c:v>
                </c:pt>
                <c:pt idx="4" formatCode="#,##0.00;&quot;△&quot;#,##0.00">
                  <c:v>0</c:v>
                </c:pt>
              </c:numCache>
            </c:numRef>
          </c:val>
          <c:smooth val="0"/>
        </c:ser>
        <c:dLbls>
          <c:showLegendKey val="0"/>
          <c:showVal val="0"/>
          <c:showCatName val="0"/>
          <c:showSerName val="0"/>
          <c:showPercent val="0"/>
          <c:showBubbleSize val="0"/>
        </c:dLbls>
        <c:marker val="1"/>
        <c:smooth val="0"/>
        <c:axId val="84803968"/>
        <c:axId val="84805888"/>
      </c:lineChart>
      <c:dateAx>
        <c:axId val="84803968"/>
        <c:scaling>
          <c:orientation val="minMax"/>
        </c:scaling>
        <c:delete val="1"/>
        <c:axPos val="b"/>
        <c:numFmt formatCode="ge" sourceLinked="1"/>
        <c:majorTickMark val="none"/>
        <c:minorTickMark val="none"/>
        <c:tickLblPos val="none"/>
        <c:crossAx val="84805888"/>
        <c:crosses val="autoZero"/>
        <c:auto val="1"/>
        <c:lblOffset val="100"/>
        <c:baseTimeUnit val="years"/>
      </c:dateAx>
      <c:valAx>
        <c:axId val="8480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0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8.93</c:v>
                </c:pt>
                <c:pt idx="3">
                  <c:v>10.23</c:v>
                </c:pt>
                <c:pt idx="4">
                  <c:v>9.9</c:v>
                </c:pt>
              </c:numCache>
            </c:numRef>
          </c:val>
        </c:ser>
        <c:dLbls>
          <c:showLegendKey val="0"/>
          <c:showVal val="0"/>
          <c:showCatName val="0"/>
          <c:showSerName val="0"/>
          <c:showPercent val="0"/>
          <c:showBubbleSize val="0"/>
        </c:dLbls>
        <c:gapWidth val="150"/>
        <c:axId val="84846464"/>
        <c:axId val="8485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280.08</c:v>
                </c:pt>
                <c:pt idx="3">
                  <c:v>223.09</c:v>
                </c:pt>
                <c:pt idx="4">
                  <c:v>214.61</c:v>
                </c:pt>
              </c:numCache>
            </c:numRef>
          </c:val>
          <c:smooth val="0"/>
        </c:ser>
        <c:dLbls>
          <c:showLegendKey val="0"/>
          <c:showVal val="0"/>
          <c:showCatName val="0"/>
          <c:showSerName val="0"/>
          <c:showPercent val="0"/>
          <c:showBubbleSize val="0"/>
        </c:dLbls>
        <c:marker val="1"/>
        <c:smooth val="0"/>
        <c:axId val="84846464"/>
        <c:axId val="84852736"/>
      </c:lineChart>
      <c:dateAx>
        <c:axId val="84846464"/>
        <c:scaling>
          <c:orientation val="minMax"/>
        </c:scaling>
        <c:delete val="1"/>
        <c:axPos val="b"/>
        <c:numFmt formatCode="ge" sourceLinked="1"/>
        <c:majorTickMark val="none"/>
        <c:minorTickMark val="none"/>
        <c:tickLblPos val="none"/>
        <c:crossAx val="84852736"/>
        <c:crosses val="autoZero"/>
        <c:auto val="1"/>
        <c:lblOffset val="100"/>
        <c:baseTimeUnit val="years"/>
      </c:dateAx>
      <c:valAx>
        <c:axId val="8485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4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14.84</c:v>
                </c:pt>
                <c:pt idx="3">
                  <c:v>20.75</c:v>
                </c:pt>
                <c:pt idx="4">
                  <c:v>17.850000000000001</c:v>
                </c:pt>
              </c:numCache>
            </c:numRef>
          </c:val>
        </c:ser>
        <c:dLbls>
          <c:showLegendKey val="0"/>
          <c:showVal val="0"/>
          <c:showCatName val="0"/>
          <c:showSerName val="0"/>
          <c:showPercent val="0"/>
          <c:showBubbleSize val="0"/>
        </c:dLbls>
        <c:gapWidth val="150"/>
        <c:axId val="85407616"/>
        <c:axId val="8541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124.2</c:v>
                </c:pt>
                <c:pt idx="3">
                  <c:v>33.03</c:v>
                </c:pt>
                <c:pt idx="4">
                  <c:v>29.45</c:v>
                </c:pt>
              </c:numCache>
            </c:numRef>
          </c:val>
          <c:smooth val="0"/>
        </c:ser>
        <c:dLbls>
          <c:showLegendKey val="0"/>
          <c:showVal val="0"/>
          <c:showCatName val="0"/>
          <c:showSerName val="0"/>
          <c:showPercent val="0"/>
          <c:showBubbleSize val="0"/>
        </c:dLbls>
        <c:marker val="1"/>
        <c:smooth val="0"/>
        <c:axId val="85407616"/>
        <c:axId val="85413888"/>
      </c:lineChart>
      <c:dateAx>
        <c:axId val="85407616"/>
        <c:scaling>
          <c:orientation val="minMax"/>
        </c:scaling>
        <c:delete val="1"/>
        <c:axPos val="b"/>
        <c:numFmt formatCode="ge" sourceLinked="1"/>
        <c:majorTickMark val="none"/>
        <c:minorTickMark val="none"/>
        <c:tickLblPos val="none"/>
        <c:crossAx val="85413888"/>
        <c:crosses val="autoZero"/>
        <c:auto val="1"/>
        <c:lblOffset val="100"/>
        <c:baseTimeUnit val="years"/>
      </c:dateAx>
      <c:valAx>
        <c:axId val="8541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0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220.81</c:v>
                </c:pt>
                <c:pt idx="3">
                  <c:v>38.520000000000003</c:v>
                </c:pt>
                <c:pt idx="4">
                  <c:v>196.71</c:v>
                </c:pt>
              </c:numCache>
            </c:numRef>
          </c:val>
        </c:ser>
        <c:dLbls>
          <c:showLegendKey val="0"/>
          <c:showVal val="0"/>
          <c:showCatName val="0"/>
          <c:showSerName val="0"/>
          <c:showPercent val="0"/>
          <c:showBubbleSize val="0"/>
        </c:dLbls>
        <c:gapWidth val="150"/>
        <c:axId val="85444096"/>
        <c:axId val="8544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1126.77</c:v>
                </c:pt>
                <c:pt idx="3">
                  <c:v>1044.8</c:v>
                </c:pt>
                <c:pt idx="4">
                  <c:v>1081.8</c:v>
                </c:pt>
              </c:numCache>
            </c:numRef>
          </c:val>
          <c:smooth val="0"/>
        </c:ser>
        <c:dLbls>
          <c:showLegendKey val="0"/>
          <c:showVal val="0"/>
          <c:showCatName val="0"/>
          <c:showSerName val="0"/>
          <c:showPercent val="0"/>
          <c:showBubbleSize val="0"/>
        </c:dLbls>
        <c:marker val="1"/>
        <c:smooth val="0"/>
        <c:axId val="85444096"/>
        <c:axId val="85446016"/>
      </c:lineChart>
      <c:dateAx>
        <c:axId val="85444096"/>
        <c:scaling>
          <c:orientation val="minMax"/>
        </c:scaling>
        <c:delete val="1"/>
        <c:axPos val="b"/>
        <c:numFmt formatCode="ge" sourceLinked="1"/>
        <c:majorTickMark val="none"/>
        <c:minorTickMark val="none"/>
        <c:tickLblPos val="none"/>
        <c:crossAx val="85446016"/>
        <c:crosses val="autoZero"/>
        <c:auto val="1"/>
        <c:lblOffset val="100"/>
        <c:baseTimeUnit val="years"/>
      </c:dateAx>
      <c:valAx>
        <c:axId val="8544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4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90.56</c:v>
                </c:pt>
                <c:pt idx="3">
                  <c:v>94.77</c:v>
                </c:pt>
                <c:pt idx="4">
                  <c:v>94.56</c:v>
                </c:pt>
              </c:numCache>
            </c:numRef>
          </c:val>
        </c:ser>
        <c:dLbls>
          <c:showLegendKey val="0"/>
          <c:showVal val="0"/>
          <c:showCatName val="0"/>
          <c:showSerName val="0"/>
          <c:showPercent val="0"/>
          <c:showBubbleSize val="0"/>
        </c:dLbls>
        <c:gapWidth val="150"/>
        <c:axId val="85161088"/>
        <c:axId val="8516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50.9</c:v>
                </c:pt>
                <c:pt idx="3">
                  <c:v>50.82</c:v>
                </c:pt>
                <c:pt idx="4">
                  <c:v>52.19</c:v>
                </c:pt>
              </c:numCache>
            </c:numRef>
          </c:val>
          <c:smooth val="0"/>
        </c:ser>
        <c:dLbls>
          <c:showLegendKey val="0"/>
          <c:showVal val="0"/>
          <c:showCatName val="0"/>
          <c:showSerName val="0"/>
          <c:showPercent val="0"/>
          <c:showBubbleSize val="0"/>
        </c:dLbls>
        <c:marker val="1"/>
        <c:smooth val="0"/>
        <c:axId val="85161088"/>
        <c:axId val="85163008"/>
      </c:lineChart>
      <c:dateAx>
        <c:axId val="85161088"/>
        <c:scaling>
          <c:orientation val="minMax"/>
        </c:scaling>
        <c:delete val="1"/>
        <c:axPos val="b"/>
        <c:numFmt formatCode="ge" sourceLinked="1"/>
        <c:majorTickMark val="none"/>
        <c:minorTickMark val="none"/>
        <c:tickLblPos val="none"/>
        <c:crossAx val="85163008"/>
        <c:crosses val="autoZero"/>
        <c:auto val="1"/>
        <c:lblOffset val="100"/>
        <c:baseTimeUnit val="years"/>
      </c:dateAx>
      <c:valAx>
        <c:axId val="8516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6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179.34</c:v>
                </c:pt>
                <c:pt idx="3">
                  <c:v>180.82</c:v>
                </c:pt>
                <c:pt idx="4">
                  <c:v>182.77</c:v>
                </c:pt>
              </c:numCache>
            </c:numRef>
          </c:val>
        </c:ser>
        <c:dLbls>
          <c:showLegendKey val="0"/>
          <c:showVal val="0"/>
          <c:showCatName val="0"/>
          <c:showSerName val="0"/>
          <c:showPercent val="0"/>
          <c:showBubbleSize val="0"/>
        </c:dLbls>
        <c:gapWidth val="150"/>
        <c:axId val="85184896"/>
        <c:axId val="8518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293.27</c:v>
                </c:pt>
                <c:pt idx="3">
                  <c:v>300.52</c:v>
                </c:pt>
                <c:pt idx="4">
                  <c:v>296.14</c:v>
                </c:pt>
              </c:numCache>
            </c:numRef>
          </c:val>
          <c:smooth val="0"/>
        </c:ser>
        <c:dLbls>
          <c:showLegendKey val="0"/>
          <c:showVal val="0"/>
          <c:showCatName val="0"/>
          <c:showSerName val="0"/>
          <c:showPercent val="0"/>
          <c:showBubbleSize val="0"/>
        </c:dLbls>
        <c:marker val="1"/>
        <c:smooth val="0"/>
        <c:axId val="85184896"/>
        <c:axId val="85186816"/>
      </c:lineChart>
      <c:dateAx>
        <c:axId val="85184896"/>
        <c:scaling>
          <c:orientation val="minMax"/>
        </c:scaling>
        <c:delete val="1"/>
        <c:axPos val="b"/>
        <c:numFmt formatCode="ge" sourceLinked="1"/>
        <c:majorTickMark val="none"/>
        <c:minorTickMark val="none"/>
        <c:tickLblPos val="none"/>
        <c:crossAx val="85186816"/>
        <c:crosses val="autoZero"/>
        <c:auto val="1"/>
        <c:lblOffset val="100"/>
        <c:baseTimeUnit val="years"/>
      </c:dateAx>
      <c:valAx>
        <c:axId val="8518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8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【203.67】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【21.94】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S22" zoomScaleNormal="100" workbookViewId="0">
      <selection activeCell="BN84" sqref="BN8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長野県　箕輪町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25115</v>
      </c>
      <c r="AM8" s="64"/>
      <c r="AN8" s="64"/>
      <c r="AO8" s="64"/>
      <c r="AP8" s="64"/>
      <c r="AQ8" s="64"/>
      <c r="AR8" s="64"/>
      <c r="AS8" s="64"/>
      <c r="AT8" s="63">
        <f>データ!S6</f>
        <v>85.91</v>
      </c>
      <c r="AU8" s="63"/>
      <c r="AV8" s="63"/>
      <c r="AW8" s="63"/>
      <c r="AX8" s="63"/>
      <c r="AY8" s="63"/>
      <c r="AZ8" s="63"/>
      <c r="BA8" s="63"/>
      <c r="BB8" s="63">
        <f>データ!T6</f>
        <v>292.33999999999997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47.34</v>
      </c>
      <c r="J10" s="63"/>
      <c r="K10" s="63"/>
      <c r="L10" s="63"/>
      <c r="M10" s="63"/>
      <c r="N10" s="63"/>
      <c r="O10" s="63"/>
      <c r="P10" s="63">
        <f>データ!O6</f>
        <v>23.77</v>
      </c>
      <c r="Q10" s="63"/>
      <c r="R10" s="63"/>
      <c r="S10" s="63"/>
      <c r="T10" s="63"/>
      <c r="U10" s="63"/>
      <c r="V10" s="63"/>
      <c r="W10" s="63">
        <f>データ!P6</f>
        <v>95.43</v>
      </c>
      <c r="X10" s="63"/>
      <c r="Y10" s="63"/>
      <c r="Z10" s="63"/>
      <c r="AA10" s="63"/>
      <c r="AB10" s="63"/>
      <c r="AC10" s="63"/>
      <c r="AD10" s="64">
        <f>データ!Q6</f>
        <v>3456</v>
      </c>
      <c r="AE10" s="64"/>
      <c r="AF10" s="64"/>
      <c r="AG10" s="64"/>
      <c r="AH10" s="64"/>
      <c r="AI10" s="64"/>
      <c r="AJ10" s="64"/>
      <c r="AK10" s="2"/>
      <c r="AL10" s="64">
        <f>データ!U6</f>
        <v>5943</v>
      </c>
      <c r="AM10" s="64"/>
      <c r="AN10" s="64"/>
      <c r="AO10" s="64"/>
      <c r="AP10" s="64"/>
      <c r="AQ10" s="64"/>
      <c r="AR10" s="64"/>
      <c r="AS10" s="64"/>
      <c r="AT10" s="63">
        <f>データ!V6</f>
        <v>2.25</v>
      </c>
      <c r="AU10" s="63"/>
      <c r="AV10" s="63"/>
      <c r="AW10" s="63"/>
      <c r="AX10" s="63"/>
      <c r="AY10" s="63"/>
      <c r="AZ10" s="63"/>
      <c r="BA10" s="63"/>
      <c r="BB10" s="63">
        <f>データ!W6</f>
        <v>2641.33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203831</v>
      </c>
      <c r="D6" s="31">
        <f t="shared" si="3"/>
        <v>46</v>
      </c>
      <c r="E6" s="31">
        <f t="shared" si="3"/>
        <v>17</v>
      </c>
      <c r="F6" s="31">
        <f t="shared" si="3"/>
        <v>5</v>
      </c>
      <c r="G6" s="31">
        <f t="shared" si="3"/>
        <v>0</v>
      </c>
      <c r="H6" s="31" t="str">
        <f t="shared" si="3"/>
        <v>長野県　箕輪町</v>
      </c>
      <c r="I6" s="31" t="str">
        <f t="shared" si="3"/>
        <v>法適用</v>
      </c>
      <c r="J6" s="31" t="str">
        <f t="shared" si="3"/>
        <v>下水道事業</v>
      </c>
      <c r="K6" s="31" t="str">
        <f t="shared" si="3"/>
        <v>農業集落排水</v>
      </c>
      <c r="L6" s="31" t="str">
        <f t="shared" si="3"/>
        <v>F2</v>
      </c>
      <c r="M6" s="32" t="str">
        <f t="shared" si="3"/>
        <v>-</v>
      </c>
      <c r="N6" s="32">
        <f t="shared" si="3"/>
        <v>47.34</v>
      </c>
      <c r="O6" s="32">
        <f t="shared" si="3"/>
        <v>23.77</v>
      </c>
      <c r="P6" s="32">
        <f t="shared" si="3"/>
        <v>95.43</v>
      </c>
      <c r="Q6" s="32">
        <f t="shared" si="3"/>
        <v>3456</v>
      </c>
      <c r="R6" s="32">
        <f t="shared" si="3"/>
        <v>25115</v>
      </c>
      <c r="S6" s="32">
        <f t="shared" si="3"/>
        <v>85.91</v>
      </c>
      <c r="T6" s="32">
        <f t="shared" si="3"/>
        <v>292.33999999999997</v>
      </c>
      <c r="U6" s="32">
        <f t="shared" si="3"/>
        <v>5943</v>
      </c>
      <c r="V6" s="32">
        <f t="shared" si="3"/>
        <v>2.25</v>
      </c>
      <c r="W6" s="32">
        <f t="shared" si="3"/>
        <v>2641.33</v>
      </c>
      <c r="X6" s="33" t="str">
        <f>IF(X7="",NA(),X7)</f>
        <v>-</v>
      </c>
      <c r="Y6" s="33" t="str">
        <f t="shared" ref="Y6:AG6" si="4">IF(Y7="",NA(),Y7)</f>
        <v>-</v>
      </c>
      <c r="Z6" s="33">
        <f t="shared" si="4"/>
        <v>98.27</v>
      </c>
      <c r="AA6" s="33">
        <f t="shared" si="4"/>
        <v>99.67</v>
      </c>
      <c r="AB6" s="33">
        <f t="shared" si="4"/>
        <v>100.05</v>
      </c>
      <c r="AC6" s="33" t="str">
        <f t="shared" si="4"/>
        <v>-</v>
      </c>
      <c r="AD6" s="33" t="str">
        <f t="shared" si="4"/>
        <v>-</v>
      </c>
      <c r="AE6" s="33">
        <f t="shared" si="4"/>
        <v>93.62</v>
      </c>
      <c r="AF6" s="33">
        <f t="shared" si="4"/>
        <v>97.53</v>
      </c>
      <c r="AG6" s="33">
        <f t="shared" si="4"/>
        <v>99.64</v>
      </c>
      <c r="AH6" s="32" t="str">
        <f>IF(AH7="","",IF(AH7="-","【-】","【"&amp;SUBSTITUTE(TEXT(AH7,"#,##0.00"),"-","△")&amp;"】"))</f>
        <v>【99.88】</v>
      </c>
      <c r="AI6" s="33" t="str">
        <f>IF(AI7="",NA(),AI7)</f>
        <v>-</v>
      </c>
      <c r="AJ6" s="33" t="str">
        <f t="shared" ref="AJ6:AR6" si="5">IF(AJ7="",NA(),AJ7)</f>
        <v>-</v>
      </c>
      <c r="AK6" s="33">
        <f t="shared" si="5"/>
        <v>8.93</v>
      </c>
      <c r="AL6" s="33">
        <f t="shared" si="5"/>
        <v>10.23</v>
      </c>
      <c r="AM6" s="33">
        <f t="shared" si="5"/>
        <v>9.9</v>
      </c>
      <c r="AN6" s="33" t="str">
        <f t="shared" si="5"/>
        <v>-</v>
      </c>
      <c r="AO6" s="33" t="str">
        <f t="shared" si="5"/>
        <v>-</v>
      </c>
      <c r="AP6" s="33">
        <f t="shared" si="5"/>
        <v>280.08</v>
      </c>
      <c r="AQ6" s="33">
        <f t="shared" si="5"/>
        <v>223.09</v>
      </c>
      <c r="AR6" s="33">
        <f t="shared" si="5"/>
        <v>214.61</v>
      </c>
      <c r="AS6" s="32" t="str">
        <f>IF(AS7="","",IF(AS7="-","【-】","【"&amp;SUBSTITUTE(TEXT(AS7,"#,##0.00"),"-","△")&amp;"】"))</f>
        <v>【203.67】</v>
      </c>
      <c r="AT6" s="33" t="str">
        <f>IF(AT7="",NA(),AT7)</f>
        <v>-</v>
      </c>
      <c r="AU6" s="33" t="str">
        <f t="shared" ref="AU6:BC6" si="6">IF(AU7="",NA(),AU7)</f>
        <v>-</v>
      </c>
      <c r="AV6" s="33">
        <f t="shared" si="6"/>
        <v>14.84</v>
      </c>
      <c r="AW6" s="33">
        <f t="shared" si="6"/>
        <v>20.75</v>
      </c>
      <c r="AX6" s="33">
        <f t="shared" si="6"/>
        <v>17.850000000000001</v>
      </c>
      <c r="AY6" s="33" t="str">
        <f t="shared" si="6"/>
        <v>-</v>
      </c>
      <c r="AZ6" s="33" t="str">
        <f t="shared" si="6"/>
        <v>-</v>
      </c>
      <c r="BA6" s="33">
        <f t="shared" si="6"/>
        <v>124.2</v>
      </c>
      <c r="BB6" s="33">
        <f t="shared" si="6"/>
        <v>33.03</v>
      </c>
      <c r="BC6" s="33">
        <f t="shared" si="6"/>
        <v>29.45</v>
      </c>
      <c r="BD6" s="32" t="str">
        <f>IF(BD7="","",IF(BD7="-","【-】","【"&amp;SUBSTITUTE(TEXT(BD7,"#,##0.00"),"-","△")&amp;"】"))</f>
        <v>【34.01】</v>
      </c>
      <c r="BE6" s="33" t="str">
        <f>IF(BE7="",NA(),BE7)</f>
        <v>-</v>
      </c>
      <c r="BF6" s="33" t="str">
        <f t="shared" ref="BF6:BN6" si="7">IF(BF7="",NA(),BF7)</f>
        <v>-</v>
      </c>
      <c r="BG6" s="33">
        <f t="shared" si="7"/>
        <v>220.81</v>
      </c>
      <c r="BH6" s="33">
        <f t="shared" si="7"/>
        <v>38.520000000000003</v>
      </c>
      <c r="BI6" s="33">
        <f t="shared" si="7"/>
        <v>196.71</v>
      </c>
      <c r="BJ6" s="33" t="str">
        <f t="shared" si="7"/>
        <v>-</v>
      </c>
      <c r="BK6" s="33" t="str">
        <f t="shared" si="7"/>
        <v>-</v>
      </c>
      <c r="BL6" s="33">
        <f t="shared" si="7"/>
        <v>1126.77</v>
      </c>
      <c r="BM6" s="33">
        <f t="shared" si="7"/>
        <v>1044.8</v>
      </c>
      <c r="BN6" s="33">
        <f t="shared" si="7"/>
        <v>1081.8</v>
      </c>
      <c r="BO6" s="32" t="str">
        <f>IF(BO7="","",IF(BO7="-","【-】","【"&amp;SUBSTITUTE(TEXT(BO7,"#,##0.00"),"-","△")&amp;"】"))</f>
        <v>【1,015.77】</v>
      </c>
      <c r="BP6" s="33" t="str">
        <f>IF(BP7="",NA(),BP7)</f>
        <v>-</v>
      </c>
      <c r="BQ6" s="33" t="str">
        <f t="shared" ref="BQ6:BY6" si="8">IF(BQ7="",NA(),BQ7)</f>
        <v>-</v>
      </c>
      <c r="BR6" s="33">
        <f t="shared" si="8"/>
        <v>90.56</v>
      </c>
      <c r="BS6" s="33">
        <f t="shared" si="8"/>
        <v>94.77</v>
      </c>
      <c r="BT6" s="33">
        <f t="shared" si="8"/>
        <v>94.56</v>
      </c>
      <c r="BU6" s="33" t="str">
        <f t="shared" si="8"/>
        <v>-</v>
      </c>
      <c r="BV6" s="33" t="str">
        <f t="shared" si="8"/>
        <v>-</v>
      </c>
      <c r="BW6" s="33">
        <f t="shared" si="8"/>
        <v>50.9</v>
      </c>
      <c r="BX6" s="33">
        <f t="shared" si="8"/>
        <v>50.82</v>
      </c>
      <c r="BY6" s="33">
        <f t="shared" si="8"/>
        <v>52.19</v>
      </c>
      <c r="BZ6" s="32" t="str">
        <f>IF(BZ7="","",IF(BZ7="-","【-】","【"&amp;SUBSTITUTE(TEXT(BZ7,"#,##0.00"),"-","△")&amp;"】"))</f>
        <v>【52.78】</v>
      </c>
      <c r="CA6" s="33" t="str">
        <f>IF(CA7="",NA(),CA7)</f>
        <v>-</v>
      </c>
      <c r="CB6" s="33" t="str">
        <f t="shared" ref="CB6:CJ6" si="9">IF(CB7="",NA(),CB7)</f>
        <v>-</v>
      </c>
      <c r="CC6" s="33">
        <f t="shared" si="9"/>
        <v>179.34</v>
      </c>
      <c r="CD6" s="33">
        <f t="shared" si="9"/>
        <v>180.82</v>
      </c>
      <c r="CE6" s="33">
        <f t="shared" si="9"/>
        <v>182.77</v>
      </c>
      <c r="CF6" s="33" t="str">
        <f t="shared" si="9"/>
        <v>-</v>
      </c>
      <c r="CG6" s="33" t="str">
        <f t="shared" si="9"/>
        <v>-</v>
      </c>
      <c r="CH6" s="33">
        <f t="shared" si="9"/>
        <v>293.27</v>
      </c>
      <c r="CI6" s="33">
        <f t="shared" si="9"/>
        <v>300.52</v>
      </c>
      <c r="CJ6" s="33">
        <f t="shared" si="9"/>
        <v>296.14</v>
      </c>
      <c r="CK6" s="32" t="str">
        <f>IF(CK7="","",IF(CK7="-","【-】","【"&amp;SUBSTITUTE(TEXT(CK7,"#,##0.00"),"-","△")&amp;"】"))</f>
        <v>【289.81】</v>
      </c>
      <c r="CL6" s="33" t="str">
        <f>IF(CL7="",NA(),CL7)</f>
        <v>-</v>
      </c>
      <c r="CM6" s="33" t="str">
        <f t="shared" ref="CM6:CU6" si="10">IF(CM7="",NA(),CM7)</f>
        <v>-</v>
      </c>
      <c r="CN6" s="33">
        <f t="shared" si="10"/>
        <v>57.5</v>
      </c>
      <c r="CO6" s="33">
        <f t="shared" si="10"/>
        <v>58.13</v>
      </c>
      <c r="CP6" s="33">
        <f t="shared" si="10"/>
        <v>57.5</v>
      </c>
      <c r="CQ6" s="33" t="str">
        <f t="shared" si="10"/>
        <v>-</v>
      </c>
      <c r="CR6" s="33" t="str">
        <f t="shared" si="10"/>
        <v>-</v>
      </c>
      <c r="CS6" s="33">
        <f t="shared" si="10"/>
        <v>53.78</v>
      </c>
      <c r="CT6" s="33">
        <f t="shared" si="10"/>
        <v>53.24</v>
      </c>
      <c r="CU6" s="33">
        <f t="shared" si="10"/>
        <v>52.31</v>
      </c>
      <c r="CV6" s="32" t="str">
        <f>IF(CV7="","",IF(CV7="-","【-】","【"&amp;SUBSTITUTE(TEXT(CV7,"#,##0.00"),"-","△")&amp;"】"))</f>
        <v>【52.74】</v>
      </c>
      <c r="CW6" s="33" t="str">
        <f>IF(CW7="",NA(),CW7)</f>
        <v>-</v>
      </c>
      <c r="CX6" s="33" t="str">
        <f t="shared" ref="CX6:DF6" si="11">IF(CX7="",NA(),CX7)</f>
        <v>-</v>
      </c>
      <c r="CY6" s="33">
        <f t="shared" si="11"/>
        <v>85.54</v>
      </c>
      <c r="CZ6" s="33">
        <f t="shared" si="11"/>
        <v>85.42</v>
      </c>
      <c r="DA6" s="33">
        <f t="shared" si="11"/>
        <v>85.43</v>
      </c>
      <c r="DB6" s="33" t="str">
        <f t="shared" si="11"/>
        <v>-</v>
      </c>
      <c r="DC6" s="33" t="str">
        <f t="shared" si="11"/>
        <v>-</v>
      </c>
      <c r="DD6" s="33">
        <f t="shared" si="11"/>
        <v>84.06</v>
      </c>
      <c r="DE6" s="33">
        <f t="shared" si="11"/>
        <v>84.07</v>
      </c>
      <c r="DF6" s="33">
        <f t="shared" si="11"/>
        <v>84.32</v>
      </c>
      <c r="DG6" s="32" t="str">
        <f>IF(DG7="","",IF(DG7="-","【-】","【"&amp;SUBSTITUTE(TEXT(DG7,"#,##0.00"),"-","△")&amp;"】"))</f>
        <v>【84.50】</v>
      </c>
      <c r="DH6" s="33" t="str">
        <f>IF(DH7="",NA(),DH7)</f>
        <v>-</v>
      </c>
      <c r="DI6" s="33" t="str">
        <f t="shared" ref="DI6:DQ6" si="12">IF(DI7="",NA(),DI7)</f>
        <v>-</v>
      </c>
      <c r="DJ6" s="33">
        <f t="shared" si="12"/>
        <v>3.55</v>
      </c>
      <c r="DK6" s="33">
        <f t="shared" si="12"/>
        <v>7.11</v>
      </c>
      <c r="DL6" s="33">
        <f t="shared" si="12"/>
        <v>10.24</v>
      </c>
      <c r="DM6" s="33" t="str">
        <f t="shared" si="12"/>
        <v>-</v>
      </c>
      <c r="DN6" s="33" t="str">
        <f t="shared" si="12"/>
        <v>-</v>
      </c>
      <c r="DO6" s="33">
        <f t="shared" si="12"/>
        <v>10.11</v>
      </c>
      <c r="DP6" s="33">
        <f t="shared" si="12"/>
        <v>20.68</v>
      </c>
      <c r="DQ6" s="33">
        <f t="shared" si="12"/>
        <v>22.41</v>
      </c>
      <c r="DR6" s="32" t="str">
        <f>IF(DR7="","",IF(DR7="-","【-】","【"&amp;SUBSTITUTE(TEXT(DR7,"#,##0.00"),"-","△")&amp;"】"))</f>
        <v>【21.94】</v>
      </c>
      <c r="DS6" s="33" t="str">
        <f>IF(DS7="",NA(),DS7)</f>
        <v>-</v>
      </c>
      <c r="DT6" s="33" t="str">
        <f t="shared" ref="DT6:EB6" si="13">IF(DT7="",NA(),DT7)</f>
        <v>-</v>
      </c>
      <c r="DU6" s="32">
        <f t="shared" si="13"/>
        <v>0</v>
      </c>
      <c r="DV6" s="32">
        <f t="shared" si="13"/>
        <v>0</v>
      </c>
      <c r="DW6" s="32">
        <f t="shared" si="13"/>
        <v>0</v>
      </c>
      <c r="DX6" s="33" t="str">
        <f t="shared" si="13"/>
        <v>-</v>
      </c>
      <c r="DY6" s="33" t="str">
        <f t="shared" si="13"/>
        <v>-</v>
      </c>
      <c r="DZ6" s="33">
        <f t="shared" si="13"/>
        <v>0.08</v>
      </c>
      <c r="EA6" s="33">
        <f t="shared" si="13"/>
        <v>0.08</v>
      </c>
      <c r="EB6" s="32">
        <f t="shared" si="13"/>
        <v>0</v>
      </c>
      <c r="EC6" s="32" t="str">
        <f>IF(EC7="","",IF(EC7="-","【-】","【"&amp;SUBSTITUTE(TEXT(EC7,"#,##0.00"),"-","△")&amp;"】"))</f>
        <v>【0.00】</v>
      </c>
      <c r="ED6" s="33" t="str">
        <f>IF(ED7="",NA(),ED7)</f>
        <v>-</v>
      </c>
      <c r="EE6" s="33" t="str">
        <f t="shared" ref="EE6:EM6" si="14">IF(EE7="",NA(),EE7)</f>
        <v>-</v>
      </c>
      <c r="EF6" s="32">
        <f t="shared" si="14"/>
        <v>0</v>
      </c>
      <c r="EG6" s="32">
        <f t="shared" si="14"/>
        <v>0</v>
      </c>
      <c r="EH6" s="32">
        <f t="shared" si="14"/>
        <v>0</v>
      </c>
      <c r="EI6" s="33" t="str">
        <f t="shared" si="14"/>
        <v>-</v>
      </c>
      <c r="EJ6" s="33" t="str">
        <f t="shared" si="14"/>
        <v>-</v>
      </c>
      <c r="EK6" s="33">
        <f t="shared" si="14"/>
        <v>0.03</v>
      </c>
      <c r="EL6" s="33">
        <f t="shared" si="14"/>
        <v>0.02</v>
      </c>
      <c r="EM6" s="33">
        <f t="shared" si="14"/>
        <v>0.01</v>
      </c>
      <c r="EN6" s="32" t="str">
        <f>IF(EN7="","",IF(EN7="-","【-】","【"&amp;SUBSTITUTE(TEXT(EN7,"#,##0.00"),"-","△")&amp;"】"))</f>
        <v>【0.03】</v>
      </c>
    </row>
    <row r="7" spans="1:147" s="34" customFormat="1">
      <c r="A7" s="26"/>
      <c r="B7" s="35">
        <v>2015</v>
      </c>
      <c r="C7" s="35">
        <v>203831</v>
      </c>
      <c r="D7" s="35">
        <v>46</v>
      </c>
      <c r="E7" s="35">
        <v>17</v>
      </c>
      <c r="F7" s="35">
        <v>5</v>
      </c>
      <c r="G7" s="35">
        <v>0</v>
      </c>
      <c r="H7" s="35" t="s">
        <v>96</v>
      </c>
      <c r="I7" s="35" t="s">
        <v>97</v>
      </c>
      <c r="J7" s="35" t="s">
        <v>98</v>
      </c>
      <c r="K7" s="35" t="s">
        <v>99</v>
      </c>
      <c r="L7" s="35" t="s">
        <v>100</v>
      </c>
      <c r="M7" s="36" t="s">
        <v>101</v>
      </c>
      <c r="N7" s="36">
        <v>47.34</v>
      </c>
      <c r="O7" s="36">
        <v>23.77</v>
      </c>
      <c r="P7" s="36">
        <v>95.43</v>
      </c>
      <c r="Q7" s="36">
        <v>3456</v>
      </c>
      <c r="R7" s="36">
        <v>25115</v>
      </c>
      <c r="S7" s="36">
        <v>85.91</v>
      </c>
      <c r="T7" s="36">
        <v>292.33999999999997</v>
      </c>
      <c r="U7" s="36">
        <v>5943</v>
      </c>
      <c r="V7" s="36">
        <v>2.25</v>
      </c>
      <c r="W7" s="36">
        <v>2641.33</v>
      </c>
      <c r="X7" s="36" t="s">
        <v>101</v>
      </c>
      <c r="Y7" s="36" t="s">
        <v>101</v>
      </c>
      <c r="Z7" s="36">
        <v>98.27</v>
      </c>
      <c r="AA7" s="36">
        <v>99.67</v>
      </c>
      <c r="AB7" s="36">
        <v>100.05</v>
      </c>
      <c r="AC7" s="36" t="s">
        <v>101</v>
      </c>
      <c r="AD7" s="36" t="s">
        <v>101</v>
      </c>
      <c r="AE7" s="36">
        <v>93.62</v>
      </c>
      <c r="AF7" s="36">
        <v>97.53</v>
      </c>
      <c r="AG7" s="36">
        <v>99.64</v>
      </c>
      <c r="AH7" s="36">
        <v>99.88</v>
      </c>
      <c r="AI7" s="36" t="s">
        <v>101</v>
      </c>
      <c r="AJ7" s="36" t="s">
        <v>101</v>
      </c>
      <c r="AK7" s="36">
        <v>8.93</v>
      </c>
      <c r="AL7" s="36">
        <v>10.23</v>
      </c>
      <c r="AM7" s="36">
        <v>9.9</v>
      </c>
      <c r="AN7" s="36" t="s">
        <v>101</v>
      </c>
      <c r="AO7" s="36" t="s">
        <v>101</v>
      </c>
      <c r="AP7" s="36">
        <v>280.08</v>
      </c>
      <c r="AQ7" s="36">
        <v>223.09</v>
      </c>
      <c r="AR7" s="36">
        <v>214.61</v>
      </c>
      <c r="AS7" s="36">
        <v>203.67</v>
      </c>
      <c r="AT7" s="36" t="s">
        <v>101</v>
      </c>
      <c r="AU7" s="36" t="s">
        <v>101</v>
      </c>
      <c r="AV7" s="36">
        <v>14.84</v>
      </c>
      <c r="AW7" s="36">
        <v>20.75</v>
      </c>
      <c r="AX7" s="36">
        <v>17.850000000000001</v>
      </c>
      <c r="AY7" s="36" t="s">
        <v>101</v>
      </c>
      <c r="AZ7" s="36" t="s">
        <v>101</v>
      </c>
      <c r="BA7" s="36">
        <v>124.2</v>
      </c>
      <c r="BB7" s="36">
        <v>33.03</v>
      </c>
      <c r="BC7" s="36">
        <v>29.45</v>
      </c>
      <c r="BD7" s="36">
        <v>34.01</v>
      </c>
      <c r="BE7" s="36" t="s">
        <v>101</v>
      </c>
      <c r="BF7" s="36" t="s">
        <v>101</v>
      </c>
      <c r="BG7" s="36">
        <v>220.81</v>
      </c>
      <c r="BH7" s="36">
        <v>38.520000000000003</v>
      </c>
      <c r="BI7" s="36">
        <v>196.71</v>
      </c>
      <c r="BJ7" s="36" t="s">
        <v>101</v>
      </c>
      <c r="BK7" s="36" t="s">
        <v>101</v>
      </c>
      <c r="BL7" s="36">
        <v>1126.77</v>
      </c>
      <c r="BM7" s="36">
        <v>1044.8</v>
      </c>
      <c r="BN7" s="36">
        <v>1081.8</v>
      </c>
      <c r="BO7" s="36">
        <v>1015.77</v>
      </c>
      <c r="BP7" s="36" t="s">
        <v>101</v>
      </c>
      <c r="BQ7" s="36" t="s">
        <v>101</v>
      </c>
      <c r="BR7" s="36">
        <v>90.56</v>
      </c>
      <c r="BS7" s="36">
        <v>94.77</v>
      </c>
      <c r="BT7" s="36">
        <v>94.56</v>
      </c>
      <c r="BU7" s="36" t="s">
        <v>101</v>
      </c>
      <c r="BV7" s="36" t="s">
        <v>101</v>
      </c>
      <c r="BW7" s="36">
        <v>50.9</v>
      </c>
      <c r="BX7" s="36">
        <v>50.82</v>
      </c>
      <c r="BY7" s="36">
        <v>52.19</v>
      </c>
      <c r="BZ7" s="36">
        <v>52.78</v>
      </c>
      <c r="CA7" s="36" t="s">
        <v>101</v>
      </c>
      <c r="CB7" s="36" t="s">
        <v>101</v>
      </c>
      <c r="CC7" s="36">
        <v>179.34</v>
      </c>
      <c r="CD7" s="36">
        <v>180.82</v>
      </c>
      <c r="CE7" s="36">
        <v>182.77</v>
      </c>
      <c r="CF7" s="36" t="s">
        <v>101</v>
      </c>
      <c r="CG7" s="36" t="s">
        <v>101</v>
      </c>
      <c r="CH7" s="36">
        <v>293.27</v>
      </c>
      <c r="CI7" s="36">
        <v>300.52</v>
      </c>
      <c r="CJ7" s="36">
        <v>296.14</v>
      </c>
      <c r="CK7" s="36">
        <v>289.81</v>
      </c>
      <c r="CL7" s="36" t="s">
        <v>101</v>
      </c>
      <c r="CM7" s="36" t="s">
        <v>101</v>
      </c>
      <c r="CN7" s="36">
        <v>57.5</v>
      </c>
      <c r="CO7" s="36">
        <v>58.13</v>
      </c>
      <c r="CP7" s="36">
        <v>57.5</v>
      </c>
      <c r="CQ7" s="36" t="s">
        <v>101</v>
      </c>
      <c r="CR7" s="36" t="s">
        <v>101</v>
      </c>
      <c r="CS7" s="36">
        <v>53.78</v>
      </c>
      <c r="CT7" s="36">
        <v>53.24</v>
      </c>
      <c r="CU7" s="36">
        <v>52.31</v>
      </c>
      <c r="CV7" s="36">
        <v>52.74</v>
      </c>
      <c r="CW7" s="36" t="s">
        <v>101</v>
      </c>
      <c r="CX7" s="36" t="s">
        <v>101</v>
      </c>
      <c r="CY7" s="36">
        <v>85.54</v>
      </c>
      <c r="CZ7" s="36">
        <v>85.42</v>
      </c>
      <c r="DA7" s="36">
        <v>85.43</v>
      </c>
      <c r="DB7" s="36" t="s">
        <v>101</v>
      </c>
      <c r="DC7" s="36" t="s">
        <v>101</v>
      </c>
      <c r="DD7" s="36">
        <v>84.06</v>
      </c>
      <c r="DE7" s="36">
        <v>84.07</v>
      </c>
      <c r="DF7" s="36">
        <v>84.32</v>
      </c>
      <c r="DG7" s="36">
        <v>84.5</v>
      </c>
      <c r="DH7" s="36" t="s">
        <v>101</v>
      </c>
      <c r="DI7" s="36" t="s">
        <v>101</v>
      </c>
      <c r="DJ7" s="36">
        <v>3.55</v>
      </c>
      <c r="DK7" s="36">
        <v>7.11</v>
      </c>
      <c r="DL7" s="36">
        <v>10.24</v>
      </c>
      <c r="DM7" s="36" t="s">
        <v>101</v>
      </c>
      <c r="DN7" s="36" t="s">
        <v>101</v>
      </c>
      <c r="DO7" s="36">
        <v>10.11</v>
      </c>
      <c r="DP7" s="36">
        <v>20.68</v>
      </c>
      <c r="DQ7" s="36">
        <v>22.41</v>
      </c>
      <c r="DR7" s="36">
        <v>21.94</v>
      </c>
      <c r="DS7" s="36" t="s">
        <v>101</v>
      </c>
      <c r="DT7" s="36" t="s">
        <v>101</v>
      </c>
      <c r="DU7" s="36">
        <v>0</v>
      </c>
      <c r="DV7" s="36">
        <v>0</v>
      </c>
      <c r="DW7" s="36">
        <v>0</v>
      </c>
      <c r="DX7" s="36" t="s">
        <v>101</v>
      </c>
      <c r="DY7" s="36" t="s">
        <v>101</v>
      </c>
      <c r="DZ7" s="36">
        <v>0.08</v>
      </c>
      <c r="EA7" s="36">
        <v>0.08</v>
      </c>
      <c r="EB7" s="36">
        <v>0</v>
      </c>
      <c r="EC7" s="36">
        <v>0</v>
      </c>
      <c r="ED7" s="36" t="s">
        <v>101</v>
      </c>
      <c r="EE7" s="36" t="s">
        <v>101</v>
      </c>
      <c r="EF7" s="36">
        <v>0</v>
      </c>
      <c r="EG7" s="36">
        <v>0</v>
      </c>
      <c r="EH7" s="36">
        <v>0</v>
      </c>
      <c r="EI7" s="36" t="s">
        <v>101</v>
      </c>
      <c r="EJ7" s="36" t="s">
        <v>101</v>
      </c>
      <c r="EK7" s="36">
        <v>0.03</v>
      </c>
      <c r="EL7" s="36">
        <v>0.02</v>
      </c>
      <c r="EM7" s="36">
        <v>0.01</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小林剛史</cp:lastModifiedBy>
  <dcterms:created xsi:type="dcterms:W3CDTF">2017-02-08T02:41:11Z</dcterms:created>
  <dcterms:modified xsi:type="dcterms:W3CDTF">2017-02-14T06:43:02Z</dcterms:modified>
</cp:coreProperties>
</file>