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7\04_修正版\"/>
    </mc:Choice>
  </mc:AlternateContent>
  <xr:revisionPtr revIDLastSave="0" documentId="13_ncr:1_{D28B5F24-9BE2-4566-B6D6-3E6374C8F7C6}" xr6:coauthVersionLast="47" xr6:coauthVersionMax="47" xr10:uidLastSave="{00000000-0000-0000-0000-000000000000}"/>
  <workbookProtection workbookAlgorithmName="SHA-512" workbookHashValue="F1mwkYDyUIrZvSvpNzlolykUSy0L5/4OD4qAxHGlm8gZYFW0B+KnL0qWzU2EjLIrgwD5PWv9YL+AgwrzrGRJ2A==" workbookSaltValue="aFm/bil2Nc4o2emGsZ19NA==" workbookSpinCount="100000" lockStructure="1"/>
  <bookViews>
    <workbookView xWindow="-120" yWindow="-120" windowWidth="29040" windowHeight="147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<sst xmlns="http://schemas.openxmlformats.org/spreadsheetml/2006/main" count="236" uniqueCount="116">
  <si>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</si>
  <si>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</si>
  <si>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</si>
  <si>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</si>
  <si>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</si>
  <si>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</si>
  <si>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</si>
  <si>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</si>
  <si>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</si>
  <si>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</si>
  <si>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</si>
  <si>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</si>
  <si>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</si>
  <si>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</si>
  <si>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</si>
  <si>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</si>
  <si>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</si>
  <si>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</si>
  <si>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</si>
  <si>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</si>
  <si>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</si>
  <si>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</si>
  <si>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</si>
  <si>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</si>
  <si>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</si>
  <si>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</si>
  <si>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</si>
  <si>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</si>
  <si>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</si>
  <si>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</si>
  <si>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</si>
  <si>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</si>
  <si>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</si>
  <si>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</si>
  <si>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</si>
  <si>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</si>
  <si>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</si>
  <si>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</si>
  <si>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</si>
  <si>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</si>
  <si>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</si>
  <si>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</si>
  <si>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</si>
  <si>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</si>
  <si>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</si>
  <si>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</si>
  <si>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</si>
  <si>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</si>
  <si>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</si>
  <si>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</si>
  <si>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</si>
  <si>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</si>
  <si>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</si>
  <si>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</si>
  <si>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</si>
  <si>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</si>
  <si>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</si>
  <si>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</si>
  <si>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</si>
  <si>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</si>
  <si>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</si>
  <si>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</si>
  <si>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</si>
  <si>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</si>
  <si>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</si>
  <si>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</si>
  <si>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</si>
  <si>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</si>
  <si>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</si>
  <si>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</si>
  <si>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</si>
  <si>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</si>
  <si>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</si>
  <si>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</si>
  <si>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</si>
  <si>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</si>
  <si>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</si>
  <si>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</si>
  <si>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</si>
  <si>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</si>
  <si>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</si>
  <si>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</si>
  <si>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</si>
  <si>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</si>
  <si>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</si>
  <si>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</si>
  <si>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</si>
  <si>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</si>
  <si>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</si>
  <si>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</si>
  <si>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</si>
  <si>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</si>
  <si>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</si>
  <si>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</si>
  <si>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</si>
  <si>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</si>
  <si>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</si>
  <si>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</si>
  <si>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</si>
  <si>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</si>
  <si>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</si>
  <si>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</si>
  <si>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</si>
  <si>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</si>
  <si>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</si>
  <si>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</si>
  <si>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</si>
  <si>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</si>
  <si>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</si>
  <si>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</si>
  <si>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</si>
  <si>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</si>
  <si>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</si>
  <si>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”有形固定資産原価償却率”は増加傾向にあり、時間の経過とともに資産の老朽化が進んでいることがわかる耐用年数を超過した管渠は無い為、管渠老朽化率はゼロとなっている。
　今年度は管渠改善率は管更生を行ったため、昨年度比0.06ポイント増となっている。
■現状分析からみた課題
　現時点で管渠施設の老朽化は進んでいないが、ストックマネジメントの視点を踏まえ、下水道サービスを安定的に確保していくために、計画的かつ効率的な施設管理を行う必要がある。</t>
    <rPh sb="90" eb="93">
      <t>コンネンド</t>
    </rPh>
    <rPh sb="96" eb="98">
      <t>カイゼン</t>
    </rPh>
    <rPh sb="110" eb="113">
      <t>サクネンド</t>
    </rPh>
    <rPh sb="113" eb="114">
      <t>ヒ</t>
    </rPh>
    <rPh sb="122" eb="123">
      <t>ゾウ</t>
    </rPh>
    <phoneticPr fontId="4"/>
  </si>
  <si>
    <t>経営面では、一般会計からの補助金を繰り入れていること、流動比率が低いこと等が課題である。また、箕輪町人口ビジョンに示されるように、今後は人口減少が進み、これに伴うサービス需要の減少が予想される。しかし、近年の職員給与費の増加や物価上昇により営業費用が増加すると経費回収率や汚水処理原価は悪化していく。そのため事業の効率化等による支出の削減を図っていくとともに、経営戦略改定の結果から下水道使用料の見直しをする必要がある。　　
　また公営企業に携わる人材の確保は、専門人材の確保や育成に割く予算が限られるため難しくなっていく。今後は広域的な人材活用や民間のノウハウ活用の検討が必要である。
　管渠施設の老朽化は進んでいないが、不明水対策と処理場の長寿命化、耐震化が必要であり、策定した「ストックマネジメント基本計画」に基づき、管渠の点検調査等、財源確保や経営に与える影響を踏まえた上で計画的に取り組んでいきたい。</t>
    <phoneticPr fontId="4"/>
  </si>
  <si>
    <t>□現状分析
　使用料収入や一般会計からの繰入金等の収益で、維持管理費や支払利息等の費用をどの程度賄えているかを表す”経常収支比率”は100％を超えており、令和６年度は、一般会計からの繰入金の増額により昨年度比6.43ポイント増加し、収支上は黒字で累積欠損金は発生していない。
　また、必要な経費を使用料収入でどれだけ賄えているかを表す”経費回収率”は横ばいとなっている。
　１年以内に支払うべき債務に対して支払うことができる現金等の比率を表す”流動比率”は一般的に求められる指標値である100％を下回っている。当年度は流動資産（現金及び預金）の減少により前年度比15.02ポイント減少している。使用料収入に対する企業債残高の割合である”企業債残高対事業規模比率”は企業債残高合計のうち、一般会計負担額（雨水処理経費分）を多く見込んだため、昨年度よりも661.29ポイント減少している。水洗化率は令和2年度から毎年度微増している。
■現状分析からみた課題
　見かけの収支上は赤字ではないが、多額の一般会計補助金が充当されており、さらに今後、動力費等の増額が懸念されるため、使用料収入の増加に取り組む必要がある。</t>
    <rPh sb="71" eb="72">
      <t>コ</t>
    </rPh>
    <rPh sb="84" eb="86">
      <t>イッパン</t>
    </rPh>
    <rPh sb="86" eb="88">
      <t>カイケイ</t>
    </rPh>
    <rPh sb="91" eb="93">
      <t>クリイレ</t>
    </rPh>
    <rPh sb="93" eb="94">
      <t>キン</t>
    </rPh>
    <rPh sb="95" eb="97">
      <t>ゾウガク</t>
    </rPh>
    <rPh sb="100" eb="103">
      <t>サクネンド</t>
    </rPh>
    <rPh sb="103" eb="104">
      <t>ヒ</t>
    </rPh>
    <rPh sb="112" eb="114">
      <t>ゾウカ</t>
    </rPh>
    <rPh sb="264" eb="266">
      <t>ゲンキン</t>
    </rPh>
    <rPh sb="266" eb="267">
      <t>オヨ</t>
    </rPh>
    <rPh sb="268" eb="270">
      <t>ヨキン</t>
    </rPh>
    <rPh sb="272" eb="274">
      <t>ゲンショウ</t>
    </rPh>
    <rPh sb="290" eb="292">
      <t>ゲンショウ</t>
    </rPh>
    <rPh sb="332" eb="334">
      <t>キギョウ</t>
    </rPh>
    <rPh sb="334" eb="335">
      <t>サイ</t>
    </rPh>
    <rPh sb="335" eb="337">
      <t>ザンダカ</t>
    </rPh>
    <rPh sb="337" eb="339">
      <t>ゴウケイ</t>
    </rPh>
    <rPh sb="343" eb="345">
      <t>イッパン</t>
    </rPh>
    <rPh sb="345" eb="347">
      <t>カイケイ</t>
    </rPh>
    <rPh sb="347" eb="349">
      <t>フタン</t>
    </rPh>
    <rPh sb="349" eb="350">
      <t>ガク</t>
    </rPh>
    <rPh sb="351" eb="353">
      <t>ウスイ</t>
    </rPh>
    <rPh sb="353" eb="355">
      <t>ショリ</t>
    </rPh>
    <rPh sb="355" eb="357">
      <t>ケイヒ</t>
    </rPh>
    <rPh sb="357" eb="358">
      <t>ブン</t>
    </rPh>
    <rPh sb="360" eb="361">
      <t>オオ</t>
    </rPh>
    <rPh sb="362" eb="364">
      <t>ミコ</t>
    </rPh>
    <rPh sb="369" eb="372">
      <t>サクネンド</t>
    </rPh>
    <rPh sb="385" eb="387">
      <t>ゲンショウ</t>
    </rPh>
    <rPh sb="404" eb="407">
      <t>マイネンド</t>
    </rPh>
    <rPh sb="407" eb="409">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</si>
</sst>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61D7-41E6-952F-93E7AAC44C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1D7-41E6-952F-93E7AAC44C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10-49B8-B549-51A5ECDC8C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610-49B8-B549-51A5ECDC8C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84.17</c:v>
                </c:pt>
                <c:pt idx="1">
                  <c:v>85.55</c:v>
                </c:pt>
                <c:pt idx="2">
                  <c:v>85.6</c:v>
                </c:pt>
                <c:pt idx="3">
                  <c:v>86.48</c:v>
                </c:pt>
                <c:pt idx="4">
                  <c:v>87.07</c:v>
                </c:pt>
              </c:numCache>
            </c:numRef>
          </c:val>
          <c:extLst>
            <c:ext xmlns:c16="http://schemas.microsoft.com/office/drawing/2014/chart" uri="{C3380CC4-5D6E-409C-BE32-E72D297353CC}">
              <c16:uniqueId val="{00000000-65A9-47E3-BD57-035358BA65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5A9-47E3-BD57-035358BA65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110.4</c:v>
                </c:pt>
                <c:pt idx="1">
                  <c:v>109.59</c:v>
                </c:pt>
                <c:pt idx="2">
                  <c:v>110.53</c:v>
                </c:pt>
                <c:pt idx="3">
                  <c:v>110.68</c:v>
                </c:pt>
                <c:pt idx="4">
                  <c:v>117.11</c:v>
                </c:pt>
              </c:numCache>
            </c:numRef>
          </c:val>
          <c:extLst>
            <c:ext xmlns:c16="http://schemas.microsoft.com/office/drawing/2014/chart" uri="{C3380CC4-5D6E-409C-BE32-E72D297353CC}">
              <c16:uniqueId val="{00000000-8C82-4C3C-8413-E0B5C4CFAC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C82-4C3C-8413-E0B5C4CFAC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15.75</c:v>
                </c:pt>
                <c:pt idx="1">
                  <c:v>17.91</c:v>
                </c:pt>
                <c:pt idx="2">
                  <c:v>20.11</c:v>
                </c:pt>
                <c:pt idx="3">
                  <c:v>22.23</c:v>
                </c:pt>
                <c:pt idx="4">
                  <c:v>24.37</c:v>
                </c:pt>
              </c:numCache>
            </c:numRef>
          </c:val>
          <c:extLst>
            <c:ext xmlns:c16="http://schemas.microsoft.com/office/drawing/2014/chart" uri="{C3380CC4-5D6E-409C-BE32-E72D297353CC}">
              <c16:uniqueId val="{00000000-2195-436C-8847-251312183D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2195-436C-8847-251312183D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E-47B5-8D04-765FB81DB3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1AE-47B5-8D04-765FB81DB3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32-45A2-A3C9-111ECACF78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632-45A2-A3C9-111ECACF78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87.03</c:v>
                </c:pt>
                <c:pt idx="1">
                  <c:v>96.61</c:v>
                </c:pt>
                <c:pt idx="2">
                  <c:v>83.24</c:v>
                </c:pt>
                <c:pt idx="3">
                  <c:v>94.5</c:v>
                </c:pt>
                <c:pt idx="4">
                  <c:v>79.48</c:v>
                </c:pt>
              </c:numCache>
            </c:numRef>
          </c:val>
          <c:extLst>
            <c:ext xmlns:c16="http://schemas.microsoft.com/office/drawing/2014/chart" uri="{C3380CC4-5D6E-409C-BE32-E72D297353CC}">
              <c16:uniqueId val="{00000000-EAC4-45E5-8094-261B0F75FE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EAC4-45E5-8094-261B0F75FE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1277.6099999999999</c:v>
                </c:pt>
                <c:pt idx="1">
                  <c:v>1371.16</c:v>
                </c:pt>
                <c:pt idx="2">
                  <c:v>1781.9</c:v>
                </c:pt>
                <c:pt idx="3">
                  <c:v>1661.32</c:v>
                </c:pt>
                <c:pt idx="4">
                  <c:v>1000.03</c:v>
                </c:pt>
              </c:numCache>
            </c:numRef>
          </c:val>
          <c:extLst>
            <c:ext xmlns:c16="http://schemas.microsoft.com/office/drawing/2014/chart" uri="{C3380CC4-5D6E-409C-BE32-E72D297353CC}">
              <c16:uniqueId val="{00000000-5A14-4854-8668-4D639E3B8C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A14-4854-8668-4D639E3B8C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137.96</c:v>
                </c:pt>
                <c:pt idx="1">
                  <c:v>120.58</c:v>
                </c:pt>
                <c:pt idx="2">
                  <c:v>106.56</c:v>
                </c:pt>
                <c:pt idx="3">
                  <c:v>115.36</c:v>
                </c:pt>
                <c:pt idx="4">
                  <c:v>110.3</c:v>
                </c:pt>
              </c:numCache>
            </c:numRef>
          </c:val>
          <c:extLst>
            <c:ext xmlns:c16="http://schemas.microsoft.com/office/drawing/2014/chart" uri="{C3380CC4-5D6E-409C-BE32-E72D297353CC}">
              <c16:uniqueId val="{00000000-438B-4972-8A19-158252151E3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38B-4972-8A19-158252151E3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143.18</c:v>
                </c:pt>
                <c:pt idx="1">
                  <c:v>164.23</c:v>
                </c:pt>
                <c:pt idx="2">
                  <c:v>187.55</c:v>
                </c:pt>
                <c:pt idx="3">
                  <c:v>175.46</c:v>
                </c:pt>
                <c:pt idx="4">
                  <c:v>184.18</c:v>
                </c:pt>
              </c:numCache>
            </c:numRef>
          </c:val>
          <c:extLst>
            <c:ext xmlns:c16="http://schemas.microsoft.com/office/drawing/2014/chart" uri="{C3380CC4-5D6E-409C-BE32-E72D297353CC}">
              <c16:uniqueId val="{00000000-C87D-4AB3-A0FC-EBC67D03FB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C87D-4AB3-A0FC-EBC67D03FB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長野県　箕輪町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24387</v>
      </c>
      <c r="AM8" s="50"/>
      <c r="AN8" s="50"/>
      <c r="AO8" s="50"/>
      <c r="AP8" s="50"/>
      <c r="AQ8" s="50"/>
      <c r="AR8" s="50"/>
      <c r="AS8" s="50"/>
      <c r="AT8" s="51">
        <f>データ!T6</f>
        <v>85.91</v>
      </c>
      <c r="AU8" s="51"/>
      <c r="AV8" s="51"/>
      <c r="AW8" s="51"/>
      <c r="AX8" s="51"/>
      <c r="AY8" s="51"/>
      <c r="AZ8" s="51"/>
      <c r="BA8" s="51"/>
      <c r="BB8" s="51">
        <f>データ!U6</f>
        <v>283.87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55.51</v>
      </c>
      <c r="J10" s="51"/>
      <c r="K10" s="51"/>
      <c r="L10" s="51"/>
      <c r="M10" s="51"/>
      <c r="N10" s="51"/>
      <c r="O10" s="51"/>
      <c r="P10" s="51">
        <f>データ!P6</f>
        <v>27.83</v>
      </c>
      <c r="Q10" s="51"/>
      <c r="R10" s="51"/>
      <c r="S10" s="51"/>
      <c r="T10" s="51"/>
      <c r="U10" s="51"/>
      <c r="V10" s="51"/>
      <c r="W10" s="51">
        <f>データ!Q6</f>
        <v>66.77</v>
      </c>
      <c r="X10" s="51"/>
      <c r="Y10" s="51"/>
      <c r="Z10" s="51"/>
      <c r="AA10" s="51"/>
      <c r="AB10" s="51"/>
      <c r="AC10" s="51"/>
      <c r="AD10" s="50">
        <f>データ!R6</f>
        <v>3938</v>
      </c>
      <c r="AE10" s="50"/>
      <c r="AF10" s="50"/>
      <c r="AG10" s="50"/>
      <c r="AH10" s="50"/>
      <c r="AI10" s="50"/>
      <c r="AJ10" s="50"/>
      <c r="AK10" s="2"/>
      <c r="AL10" s="50">
        <f>データ!V6</f>
        <v>6753</v>
      </c>
      <c r="AM10" s="50"/>
      <c r="AN10" s="50"/>
      <c r="AO10" s="50"/>
      <c r="AP10" s="50"/>
      <c r="AQ10" s="50"/>
      <c r="AR10" s="50"/>
      <c r="AS10" s="50"/>
      <c r="AT10" s="51">
        <f>データ!W6</f>
        <v>2.93</v>
      </c>
      <c r="AU10" s="51"/>
      <c r="AV10" s="51"/>
      <c r="AW10" s="51"/>
      <c r="AX10" s="51"/>
      <c r="AY10" s="51"/>
      <c r="AZ10" s="51"/>
      <c r="BA10" s="51"/>
      <c r="BB10" s="51">
        <f>データ!X6</f>
        <v>2304.7800000000002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hDrp8L2I1RmynH5TeCEn5+culU6D8yr4CChEYcRGN4AEz4/NOjVtaDQ18z1C4kN3wSl+0iVRjAS+K9k+B64sg==" saltValue="nR9uD6zRcz3CexhgdxYp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203831</v>
      </c>
      <c r="D6" s="19">
        <f t="shared" si="3"/>
        <v>46</v>
      </c>
      <c r="E6" s="19">
        <f t="shared" si="3"/>
        <v>17</v>
      </c>
      <c r="F6" s="19">
        <f t="shared" si="3"/>
        <v>4</v>
      </c>
      <c r="G6" s="19">
        <f t="shared" si="3"/>
        <v>0</v>
      </c>
      <c r="H6" s="19" t="str">
        <f t="shared" si="3"/>
        <v>長野県　箕輪町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55.51</v>
      </c>
      <c r="P6" s="20">
        <f t="shared" si="3"/>
        <v>27.83</v>
      </c>
      <c r="Q6" s="20">
        <f t="shared" si="3"/>
        <v>66.77</v>
      </c>
      <c r="R6" s="20">
        <f t="shared" si="3"/>
        <v>3938</v>
      </c>
      <c r="S6" s="20">
        <f t="shared" si="3"/>
        <v>24387</v>
      </c>
      <c r="T6" s="20">
        <f t="shared" si="3"/>
        <v>85.91</v>
      </c>
      <c r="U6" s="20">
        <f t="shared" si="3"/>
        <v>283.87</v>
      </c>
      <c r="V6" s="20">
        <f t="shared" si="3"/>
        <v>6753</v>
      </c>
      <c r="W6" s="20">
        <f t="shared" si="3"/>
        <v>2.93</v>
      </c>
      <c r="X6" s="20">
        <f t="shared" si="3"/>
        <v>2304.7800000000002</v>
      </c>
      <c r="Y6" s="21">
        <f>IF(Y7="",NA(),Y7)</f>
        <v>110.4</v>
      </c>
      <c r="Z6" s="21">
        <f t="shared" ref="Z6:AH6" si="4">IF(Z7="",NA(),Z7)</f>
        <v>109.59</v>
      </c>
      <c r="AA6" s="21">
        <f t="shared" si="4"/>
        <v>110.53</v>
      </c>
      <c r="AB6" s="21">
        <f t="shared" si="4"/>
        <v>110.68</v>
      </c>
      <c r="AC6" s="21">
        <f t="shared" si="4"/>
        <v>117.11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87.03</v>
      </c>
      <c r="AV6" s="21">
        <f t="shared" ref="AV6:BD6" si="6">IF(AV7="",NA(),AV7)</f>
        <v>96.61</v>
      </c>
      <c r="AW6" s="21">
        <f t="shared" si="6"/>
        <v>83.24</v>
      </c>
      <c r="AX6" s="21">
        <f t="shared" si="6"/>
        <v>94.5</v>
      </c>
      <c r="AY6" s="21">
        <f t="shared" si="6"/>
        <v>79.48</v>
      </c>
      <c r="AZ6" s="21">
        <f t="shared" si="6"/>
        <v>44.24</v>
      </c>
      <c r="BA6" s="21">
        <f t="shared" si="6"/>
        <v>43.07</v>
      </c>
      <c r="BB6" s="21">
        <f t="shared" si="6"/>
        <v>45.42</v>
      </c>
      <c r="BC6" s="21">
        <f t="shared" si="6"/>
        <v>50.63</v>
      </c>
      <c r="BD6" s="21">
        <f t="shared" si="6"/>
        <v>53.28</v>
      </c>
      <c r="BE6" s="20" t="str">
        <f>IF(BE7="","",IF(BE7="-","【-】","【"&amp;SUBSTITUTE(TEXT(BE7,"#,##0.00"),"-","△")&amp;"】"))</f>
        <v>【50.90】</v>
      </c>
      <c r="BF6" s="21">
        <f>IF(BF7="",NA(),BF7)</f>
        <v>1277.6099999999999</v>
      </c>
      <c r="BG6" s="21">
        <f t="shared" ref="BG6:BO6" si="7">IF(BG7="",NA(),BG7)</f>
        <v>1371.16</v>
      </c>
      <c r="BH6" s="21">
        <f t="shared" si="7"/>
        <v>1781.9</v>
      </c>
      <c r="BI6" s="21">
        <f t="shared" si="7"/>
        <v>1661.32</v>
      </c>
      <c r="BJ6" s="21">
        <f t="shared" si="7"/>
        <v>1000.03</v>
      </c>
      <c r="BK6" s="21">
        <f t="shared" si="7"/>
        <v>1258.43</v>
      </c>
      <c r="BL6" s="21">
        <f t="shared" si="7"/>
        <v>1163.75</v>
      </c>
      <c r="BM6" s="21">
        <f t="shared" si="7"/>
        <v>1195.47</v>
      </c>
      <c r="BN6" s="21">
        <f t="shared" si="7"/>
        <v>1168.69</v>
      </c>
      <c r="BO6" s="21">
        <f t="shared" si="7"/>
        <v>1142.44</v>
      </c>
      <c r="BP6" s="20" t="str">
        <f>IF(BP7="","",IF(BP7="-","【-】","【"&amp;SUBSTITUTE(TEXT(BP7,"#,##0.00"),"-","△")&amp;"】"))</f>
        <v>【1,099.15】</v>
      </c>
      <c r="BQ6" s="21">
        <f>IF(BQ7="",NA(),BQ7)</f>
        <v>137.96</v>
      </c>
      <c r="BR6" s="21">
        <f t="shared" ref="BR6:BZ6" si="8">IF(BR7="",NA(),BR7)</f>
        <v>120.58</v>
      </c>
      <c r="BS6" s="21">
        <f t="shared" si="8"/>
        <v>106.56</v>
      </c>
      <c r="BT6" s="21">
        <f t="shared" si="8"/>
        <v>115.36</v>
      </c>
      <c r="BU6" s="21">
        <f t="shared" si="8"/>
        <v>110.3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143.18</v>
      </c>
      <c r="CC6" s="21">
        <f t="shared" ref="CC6:CK6" si="9">IF(CC7="",NA(),CC7)</f>
        <v>164.23</v>
      </c>
      <c r="CD6" s="21">
        <f t="shared" si="9"/>
        <v>187.55</v>
      </c>
      <c r="CE6" s="21">
        <f t="shared" si="9"/>
        <v>175.46</v>
      </c>
      <c r="CF6" s="21">
        <f t="shared" si="9"/>
        <v>184.18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84.17</v>
      </c>
      <c r="CY6" s="21">
        <f t="shared" ref="CY6:DG6" si="11">IF(CY7="",NA(),CY7)</f>
        <v>85.55</v>
      </c>
      <c r="CZ6" s="21">
        <f t="shared" si="11"/>
        <v>85.6</v>
      </c>
      <c r="DA6" s="21">
        <f t="shared" si="11"/>
        <v>86.48</v>
      </c>
      <c r="DB6" s="21">
        <f t="shared" si="11"/>
        <v>87.07</v>
      </c>
      <c r="DC6" s="21">
        <f t="shared" si="11"/>
        <v>84.19</v>
      </c>
      <c r="DD6" s="21">
        <f t="shared" si="11"/>
        <v>84.34</v>
      </c>
      <c r="DE6" s="21">
        <f t="shared" si="11"/>
        <v>84.34</v>
      </c>
      <c r="DF6" s="21">
        <f t="shared" si="11"/>
        <v>84.73</v>
      </c>
      <c r="DG6" s="21">
        <f t="shared" si="11"/>
        <v>84.21</v>
      </c>
      <c r="DH6" s="20" t="str">
        <f>IF(DH7="","",IF(DH7="-","【-】","【"&amp;SUBSTITUTE(TEXT(DH7,"#,##0.00"),"-","△")&amp;"】"))</f>
        <v>【86.31】</v>
      </c>
      <c r="DI6" s="21">
        <f>IF(DI7="",NA(),DI7)</f>
        <v>15.75</v>
      </c>
      <c r="DJ6" s="21">
        <f t="shared" ref="DJ6:DR6" si="12">IF(DJ7="",NA(),DJ7)</f>
        <v>17.91</v>
      </c>
      <c r="DK6" s="21">
        <f t="shared" si="12"/>
        <v>20.11</v>
      </c>
      <c r="DL6" s="21">
        <f t="shared" si="12"/>
        <v>22.23</v>
      </c>
      <c r="DM6" s="21">
        <f t="shared" si="12"/>
        <v>24.37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1">
        <f t="shared" si="14"/>
        <v>0.06</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203831</v>
      </c>
      <c r="D7" s="23">
        <v>46</v>
      </c>
      <c r="E7" s="23">
        <v>17</v>
      </c>
      <c r="F7" s="23">
        <v>4</v>
      </c>
      <c r="G7" s="23">
        <v>0</v>
      </c>
      <c r="H7" s="23" t="s">
        <v>96</v>
      </c>
      <c r="I7" s="23" t="s">
        <v>97</v>
      </c>
      <c r="J7" s="23" t="s">
        <v>98</v>
      </c>
      <c r="K7" s="23" t="s">
        <v>99</v>
      </c>
      <c r="L7" s="23" t="s">
        <v>100</v>
      </c>
      <c r="M7" s="23" t="s">
        <v>101</v>
      </c>
      <c r="N7" s="24" t="s">
        <v>102</v>
      </c>
      <c r="O7" s="24">
        <v>55.51</v>
      </c>
      <c r="P7" s="24">
        <v>27.83</v>
      </c>
      <c r="Q7" s="24">
        <v>66.77</v>
      </c>
      <c r="R7" s="24">
        <v>3938</v>
      </c>
      <c r="S7" s="24">
        <v>24387</v>
      </c>
      <c r="T7" s="24">
        <v>85.91</v>
      </c>
      <c r="U7" s="24">
        <v>283.87</v>
      </c>
      <c r="V7" s="24">
        <v>6753</v>
      </c>
      <c r="W7" s="24">
        <v>2.93</v>
      </c>
      <c r="X7" s="24">
        <v>2304.7800000000002</v>
      </c>
      <c r="Y7" s="24">
        <v>110.4</v>
      </c>
      <c r="Z7" s="24">
        <v>109.59</v>
      </c>
      <c r="AA7" s="24">
        <v>110.53</v>
      </c>
      <c r="AB7" s="24">
        <v>110.68</v>
      </c>
      <c r="AC7" s="24">
        <v>117.11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87.03</v>
      </c>
      <c r="AV7" s="24">
        <v>96.61</v>
      </c>
      <c r="AW7" s="24">
        <v>83.24</v>
      </c>
      <c r="AX7" s="24">
        <v>94.5</v>
      </c>
      <c r="AY7" s="24">
        <v>79.48</v>
      </c>
      <c r="AZ7" s="24">
        <v>44.24</v>
      </c>
      <c r="BA7" s="24">
        <v>43.07</v>
      </c>
      <c r="BB7" s="24">
        <v>45.42</v>
      </c>
      <c r="BC7" s="24">
        <v>50.63</v>
      </c>
      <c r="BD7" s="24">
        <v>53.28</v>
      </c>
      <c r="BE7" s="24">
        <v>50.9</v>
      </c>
      <c r="BF7" s="24">
        <v>1277.6099999999999</v>
      </c>
      <c r="BG7" s="24">
        <v>1371.16</v>
      </c>
      <c r="BH7" s="24">
        <v>1781.9</v>
      </c>
      <c r="BI7" s="24">
        <v>1661.32</v>
      </c>
      <c r="BJ7" s="24">
        <v>1000.03</v>
      </c>
      <c r="BK7" s="24">
        <v>1258.43</v>
      </c>
      <c r="BL7" s="24">
        <v>1163.75</v>
      </c>
      <c r="BM7" s="24">
        <v>1195.47</v>
      </c>
      <c r="BN7" s="24">
        <v>1168.69</v>
      </c>
      <c r="BO7" s="24">
        <v>1142.44</v>
      </c>
      <c r="BP7" s="24">
        <v>1099.1500000000001</v>
      </c>
      <c r="BQ7" s="24">
        <v>137.96</v>
      </c>
      <c r="BR7" s="24">
        <v>120.58</v>
      </c>
      <c r="BS7" s="24">
        <v>106.56</v>
      </c>
      <c r="BT7" s="24">
        <v>115.36</v>
      </c>
      <c r="BU7" s="24">
        <v>110.3</v>
      </c>
      <c r="BV7" s="24">
        <v>73.36</v>
      </c>
      <c r="BW7" s="24">
        <v>72.599999999999994</v>
      </c>
      <c r="BX7" s="24">
        <v>69.430000000000007</v>
      </c>
      <c r="BY7" s="24">
        <v>70.709999999999994</v>
      </c>
      <c r="BZ7" s="24">
        <v>66.63</v>
      </c>
      <c r="CA7" s="24">
        <v>72.92</v>
      </c>
      <c r="CB7" s="24">
        <v>143.18</v>
      </c>
      <c r="CC7" s="24">
        <v>164.23</v>
      </c>
      <c r="CD7" s="24">
        <v>187.55</v>
      </c>
      <c r="CE7" s="24">
        <v>175.46</v>
      </c>
      <c r="CF7" s="24">
        <v>184.18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84.17</v>
      </c>
      <c r="CY7" s="24">
        <v>85.55</v>
      </c>
      <c r="CZ7" s="24">
        <v>85.6</v>
      </c>
      <c r="DA7" s="24">
        <v>86.48</v>
      </c>
      <c r="DB7" s="24">
        <v>87.07</v>
      </c>
      <c r="DC7" s="24">
        <v>84.19</v>
      </c>
      <c r="DD7" s="24">
        <v>84.34</v>
      </c>
      <c r="DE7" s="24">
        <v>84.34</v>
      </c>
      <c r="DF7" s="24">
        <v>84.73</v>
      </c>
      <c r="DG7" s="24">
        <v>84.21</v>
      </c>
      <c r="DH7" s="24">
        <v>86.31</v>
      </c>
      <c r="DI7" s="24">
        <v>15.75</v>
      </c>
      <c r="DJ7" s="24">
        <v>17.91</v>
      </c>
      <c r="DK7" s="24">
        <v>20.11</v>
      </c>
      <c r="DL7" s="24">
        <v>22.23</v>
      </c>
      <c r="DM7" s="24">
        <v>24.37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0.06</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2026-01-26T00:20:07Z</cp:lastPrinted>
  <dcterms:created xsi:type="dcterms:W3CDTF">2025-12-23T06:11:23Z</dcterms:created>
  <dcterms:modified xsi:type="dcterms:W3CDTF">2026-02-26T07:34:38Z</dcterms:modified>
  <cp:category/>
</cp:coreProperties>
</file>