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gwanfsv01\LGWAN接続系共有\910_水道課\10_水道管理係\公表『経営比較分析表』\R7\03_提出用（作業フォルダ）\"/>
    </mc:Choice>
  </mc:AlternateContent>
  <xr:revisionPtr revIDLastSave="0" documentId="13_ncr:1_{505190E5-B5BA-4B7E-AEE8-D673AB61D45A}" xr6:coauthVersionLast="47" xr6:coauthVersionMax="47" xr10:uidLastSave="{00000000-0000-0000-0000-000000000000}"/>
  <workbookProtection workbookAlgorithmName="SHA-512" workbookHashValue="pSmRaAGJWsmcXerVdEalJDcU/9C/V+ch8vmTaC2qaZF77IBy/iqb+I7pINRZNj1m5iaySYcnz0ocluNdHIuTKQ==" workbookSaltValue="1WP4JC4vbpiWHmq5mfa6+A==" workbookSpinCount="100000" lockStructure="1"/>
  <bookViews>
    <workbookView xWindow="-120" yWindow="-120" windowWidth="29040" windowHeight="1477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<sst xmlns="http://schemas.openxmlformats.org/spreadsheetml/2006/main" count="228" uniqueCount="114">
  <si>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</si>
  <si>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</si>
  <si>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</si>
  <si>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</si>
  <si>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</si>
  <si>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</si>
  <si>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</si>
  <si>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</si>
  <si>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</si>
  <si>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</si>
  <si>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</si>
  <si>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</si>
  <si>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</si>
  <si>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</si>
  <si>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</si>
  <si>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</si>
  <si>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</si>
  <si>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</si>
  <si>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</si>
  <si>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</si>
  <si>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</si>
  <si>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</si>
  <si>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</si>
  <si>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</si>
  <si>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</si>
  <si>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</si>
  <si>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</si>
  <si>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</si>
  <si>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</si>
  <si>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</si>
  <si>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</si>
  <si>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</si>
  <si>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</si>
  <si>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</si>
  <si>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</si>
  <si>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</si>
  <si>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</si>
  <si>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</si>
  <si>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</si>
  <si>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</si>
  <si>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</si>
  <si>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</si>
  <si>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</si>
  <si>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</si>
  <si>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</si>
  <si>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</si>
  <si>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</si>
  <si>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</si>
  <si>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</si>
  <si>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</si>
  <si>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</si>
  <si>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</si>
  <si>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</si>
  <si>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</si>
  <si>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</si>
  <si>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</si>
  <si>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</si>
  <si>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</si>
  <si>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</si>
  <si>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</si>
  <si>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</si>
  <si>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</si>
  <si>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</si>
  <si>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</si>
  <si>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</si>
  <si>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</si>
  <si>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</si>
  <si>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</si>
  <si>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</si>
  <si>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</si>
  <si>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</si>
  <si>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</si>
  <si>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</si>
  <si>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</si>
  <si>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</si>
  <si>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</si>
  <si>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</si>
  <si>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</si>
  <si>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</si>
  <si>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</si>
  <si>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</si>
  <si>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</si>
  <si>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</si>
  <si>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</si>
  <si>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</si>
  <si>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</si>
  <si>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</si>
  <si>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</si>
  <si>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</si>
  <si>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</si>
  <si>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</si>
  <si>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</si>
  <si>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</si>
  <si>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箕輪町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</si>
  <si>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</si>
  <si>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</si>
  <si>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</si>
  <si>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</si>
  <si>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</si>
  <si>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</si>
  <si>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</si>
  <si>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</si>
  <si>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</si>
  <si>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</si>
  <si>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</si>
  <si>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</si>
  <si>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</si>
  <si>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</si>
  <si>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</si>
  <si>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</si>
  <si>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</si>
  <si>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”有形固定資産減価償却率”は前年比1.34ポイント増加した。これは取得した資産の減価償却が毎年進んでいることを示しており、時間の経過とともに資産の老朽化が進んでいることがわかる。
　ただし、法定耐用年数を超えた管路延長の割合を表す”管路経年化率”は、更新工事の実施により前年度比2.45ポイント減少している。
　一方で、補助金を活用した重要給水施設配水管布設替工事により老朽管路の更新を行っているが、”管路更新率”は管路更新した延長が前年度より短いことから減少している。
　今後も管路の更新計画および整備計画により、財政的な見通しと裏付けを得てから管路更新を実施していく。</t>
    <rPh sb="14" eb="17">
      <t>ゼンネンヒ</t>
    </rPh>
    <rPh sb="125" eb="127">
      <t>コウシン</t>
    </rPh>
    <rPh sb="127" eb="129">
      <t>コウジ</t>
    </rPh>
    <rPh sb="130" eb="132">
      <t>ジッシ</t>
    </rPh>
    <rPh sb="147" eb="149">
      <t>ゲンショウ</t>
    </rPh>
    <rPh sb="174" eb="176">
      <t>ハイスイ</t>
    </rPh>
    <phoneticPr fontId="4"/>
  </si>
  <si>
    <t>箕輪町人口ビジョンに示されるように、今後は人口減少が進み、これに伴うサービス需要の減少が予想される。また施設の老朽化に伴い更新需要は増大していくため、平成30年度に策定した「アセットマネジメント」により、耐用年数に達し更新時期を迎える管路の更新事業費の平準化を図りつつ財源確保や経営に与える影響を踏まえた上で計画的かつ効率的な管路更新に取り組む必要がある。これにより漏水等が減少し有収率が上昇することで給水収益の改善（経常収支比率の向上）が見込まれる。
　しかし、近年の職員給与費の増加や物価上昇により営業費用が増加すると料金回収率や給水原価は悪化していく。また公営企業に携わる人材の確保は、専門人材の確保や育成に割く予算が限られるため難しくなっていく。今後は広域的な人材活用や民間のノウハウ活用の検討が必要である。</t>
    <rPh sb="18" eb="20">
      <t>コンゴ</t>
    </rPh>
    <rPh sb="26" eb="27">
      <t>スス</t>
    </rPh>
    <rPh sb="52" eb="54">
      <t>シセツ</t>
    </rPh>
    <rPh sb="55" eb="57">
      <t>ロウキュウ</t>
    </rPh>
    <rPh sb="57" eb="58">
      <t>カ</t>
    </rPh>
    <rPh sb="59" eb="60">
      <t>トモナ</t>
    </rPh>
    <rPh sb="61" eb="63">
      <t>コウシン</t>
    </rPh>
    <rPh sb="63" eb="65">
      <t>ジュヨウ</t>
    </rPh>
    <rPh sb="66" eb="68">
      <t>ゾウダイ</t>
    </rPh>
    <rPh sb="232" eb="234">
      <t>キンネン</t>
    </rPh>
    <rPh sb="235" eb="237">
      <t>ショクイン</t>
    </rPh>
    <rPh sb="237" eb="239">
      <t>キュウヨ</t>
    </rPh>
    <rPh sb="239" eb="240">
      <t>ヒ</t>
    </rPh>
    <rPh sb="241" eb="243">
      <t>ゾウカ</t>
    </rPh>
    <rPh sb="251" eb="253">
      <t>エイギョウ</t>
    </rPh>
    <rPh sb="253" eb="255">
      <t>ヒヨウ</t>
    </rPh>
    <rPh sb="281" eb="283">
      <t>コウエイ</t>
    </rPh>
    <rPh sb="283" eb="285">
      <t>キギョウ</t>
    </rPh>
    <rPh sb="286" eb="287">
      <t>タズサ</t>
    </rPh>
    <rPh sb="289" eb="291">
      <t>ジンザイ</t>
    </rPh>
    <rPh sb="292" eb="294">
      <t>カクホ</t>
    </rPh>
    <rPh sb="296" eb="298">
      <t>センモン</t>
    </rPh>
    <rPh sb="298" eb="300">
      <t>ジンザイ</t>
    </rPh>
    <rPh sb="301" eb="303">
      <t>カクホ</t>
    </rPh>
    <rPh sb="304" eb="306">
      <t>イクセイ</t>
    </rPh>
    <rPh sb="307" eb="308">
      <t>サ</t>
    </rPh>
    <rPh sb="309" eb="311">
      <t>ヨサン</t>
    </rPh>
    <rPh sb="312" eb="313">
      <t>カギ</t>
    </rPh>
    <rPh sb="318" eb="319">
      <t>ムズカ</t>
    </rPh>
    <rPh sb="327" eb="329">
      <t>コンゴ</t>
    </rPh>
    <rPh sb="335" eb="336">
      <t>ザイ</t>
    </rPh>
    <rPh sb="349" eb="351">
      <t>ケントウ</t>
    </rPh>
    <rPh sb="352" eb="354">
      <t>ヒツヨウ</t>
    </rPh>
    <phoneticPr fontId="4"/>
  </si>
  <si>
    <t>□現状分析
　給水収益等で維持管理費や支払利息等の費用をどの程度賄えているかを表す”経常収支比率”は100％を超えており、収支上は黒字で累積欠損金は生じていない。当年度は減価償却費の減額などに伴い0.69ポイント増加した。
　給水に係る費用を給水収益でどれだけ賄えているかを表す”料金回収率”について、損益の基準となる100％を上回ったが、給水収益の減少により前年度比0.24ポイント減少した。
　短期的な債務に対する支払能力を表す指標である”流動比率”は基準である100％を上回り、流動負債の減少により前年度比89.8ポイント増加した。
　給水収益に対する企業債残高の割合である”企業債残高対給水収益比率”は企業債の償還が進んだことにより減少した。
　施設の利用状況や適正規模を判断する指標である”施設利用率”は、年間総配水量の増加に伴い、前年度比1.04ポイント増加している。一方で給水収益に直結する”有収率”は前年度比1.13ポイント減少している。
■現状分析からみた課題
　料金回収率、給水原価は今後物価上昇により経費が増加すると料金回収率は100％を下回り、給水原価は増加する恐れがある。
　有収率は類似団体平均値よりも依然として低いことから引続き漏水等の対策に取り組む必要があると考えられる。平成30年度に策定済のアセットマネジメントを踏まえ、より効果的な管路更新を計画的に実施していきたい。</t>
    <rPh sb="85" eb="90">
      <t>ゲンカショウキャクヒ</t>
    </rPh>
    <rPh sb="91" eb="93">
      <t>ゲンガク</t>
    </rPh>
    <rPh sb="96" eb="97">
      <t>トモナ</t>
    </rPh>
    <rPh sb="106" eb="108">
      <t>ゾウカ</t>
    </rPh>
    <rPh sb="247" eb="249">
      <t>ゲンショウ</t>
    </rPh>
    <rPh sb="264" eb="266">
      <t>ゾウカ</t>
    </rPh>
    <rPh sb="309" eb="311">
      <t>ショウカン</t>
    </rPh>
    <rPh sb="312" eb="313">
      <t>スス</t>
    </rPh>
    <rPh sb="320" eb="322">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</si>
</sst>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0.35</c:v>
                </c:pt>
                <c:pt idx="1">
                  <c:v>0.77</c:v>
                </c:pt>
                <c:pt idx="2">
                  <c:v>0.81</c:v>
                </c:pt>
                <c:pt idx="3">
                  <c:v>0.53</c:v>
                </c:pt>
                <c:pt idx="4">
                  <c:v>0.19</c:v>
                </c:pt>
              </c:numCache>
            </c:numRef>
          </c:val>
          <c:extLst>
            <c:ext xmlns:c16="http://schemas.microsoft.com/office/drawing/2014/chart" uri="{C3380CC4-5D6E-409C-BE32-E72D297353CC}">
              <c16:uniqueId val="{00000000-0F53-4DA9-8F0E-231F52D4F0E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0F53-4DA9-8F0E-231F52D4F0E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67.7</c:v>
                </c:pt>
                <c:pt idx="1">
                  <c:v>65.22</c:v>
                </c:pt>
                <c:pt idx="2">
                  <c:v>66.3</c:v>
                </c:pt>
                <c:pt idx="3">
                  <c:v>70.02</c:v>
                </c:pt>
                <c:pt idx="4">
                  <c:v>71.06</c:v>
                </c:pt>
              </c:numCache>
            </c:numRef>
          </c:val>
          <c:extLst>
            <c:ext xmlns:c16="http://schemas.microsoft.com/office/drawing/2014/chart" uri="{C3380CC4-5D6E-409C-BE32-E72D297353CC}">
              <c16:uniqueId val="{00000000-B34D-4693-BFCE-223411A44AA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B34D-4693-BFCE-223411A44AA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77.27</c:v>
                </c:pt>
                <c:pt idx="1">
                  <c:v>79.900000000000006</c:v>
                </c:pt>
                <c:pt idx="2">
                  <c:v>78.77</c:v>
                </c:pt>
                <c:pt idx="3">
                  <c:v>73.66</c:v>
                </c:pt>
                <c:pt idx="4">
                  <c:v>72.53</c:v>
                </c:pt>
              </c:numCache>
            </c:numRef>
          </c:val>
          <c:extLst>
            <c:ext xmlns:c16="http://schemas.microsoft.com/office/drawing/2014/chart" uri="{C3380CC4-5D6E-409C-BE32-E72D297353CC}">
              <c16:uniqueId val="{00000000-816A-46EC-8D05-86BCDDB9C91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816A-46EC-8D05-86BCDDB9C91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107.89</c:v>
                </c:pt>
                <c:pt idx="1">
                  <c:v>107.77</c:v>
                </c:pt>
                <c:pt idx="2">
                  <c:v>107.35</c:v>
                </c:pt>
                <c:pt idx="3">
                  <c:v>105.56</c:v>
                </c:pt>
                <c:pt idx="4">
                  <c:v>106.25</c:v>
                </c:pt>
              </c:numCache>
            </c:numRef>
          </c:val>
          <c:extLst>
            <c:ext xmlns:c16="http://schemas.microsoft.com/office/drawing/2014/chart" uri="{C3380CC4-5D6E-409C-BE32-E72D297353CC}">
              <c16:uniqueId val="{00000000-8487-431F-ADE2-F8A4BBF99E8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8487-431F-ADE2-F8A4BBF99E8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45.98</c:v>
                </c:pt>
                <c:pt idx="1">
                  <c:v>47.27</c:v>
                </c:pt>
                <c:pt idx="2">
                  <c:v>48.23</c:v>
                </c:pt>
                <c:pt idx="3">
                  <c:v>48.75</c:v>
                </c:pt>
                <c:pt idx="4">
                  <c:v>50.09</c:v>
                </c:pt>
              </c:numCache>
            </c:numRef>
          </c:val>
          <c:extLst>
            <c:ext xmlns:c16="http://schemas.microsoft.com/office/drawing/2014/chart" uri="{C3380CC4-5D6E-409C-BE32-E72D297353CC}">
              <c16:uniqueId val="{00000000-3A89-4331-906F-46BF1473278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3A89-4331-906F-46BF1473278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22.81</c:v>
                </c:pt>
                <c:pt idx="1">
                  <c:v>23.43</c:v>
                </c:pt>
                <c:pt idx="2">
                  <c:v>23.31</c:v>
                </c:pt>
                <c:pt idx="3">
                  <c:v>23.82</c:v>
                </c:pt>
                <c:pt idx="4">
                  <c:v>21.37</c:v>
                </c:pt>
              </c:numCache>
            </c:numRef>
          </c:val>
          <c:extLst>
            <c:ext xmlns:c16="http://schemas.microsoft.com/office/drawing/2014/chart" uri="{C3380CC4-5D6E-409C-BE32-E72D297353CC}">
              <c16:uniqueId val="{00000000-A44E-408A-971C-912E74D3431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A44E-408A-971C-912E74D3431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72-4E20-8092-0BE4004E366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E572-4E20-8092-0BE4004E366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643.41</c:v>
                </c:pt>
                <c:pt idx="1">
                  <c:v>386.55</c:v>
                </c:pt>
                <c:pt idx="2">
                  <c:v>476</c:v>
                </c:pt>
                <c:pt idx="3">
                  <c:v>390.18</c:v>
                </c:pt>
                <c:pt idx="4">
                  <c:v>479.98</c:v>
                </c:pt>
              </c:numCache>
            </c:numRef>
          </c:val>
          <c:extLst>
            <c:ext xmlns:c16="http://schemas.microsoft.com/office/drawing/2014/chart" uri="{C3380CC4-5D6E-409C-BE32-E72D297353CC}">
              <c16:uniqueId val="{00000000-BA62-47D0-BACA-ADCDC9770F0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BA62-47D0-BACA-ADCDC9770F0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362.59</c:v>
                </c:pt>
                <c:pt idx="1">
                  <c:v>366.4</c:v>
                </c:pt>
                <c:pt idx="2">
                  <c:v>373.35</c:v>
                </c:pt>
                <c:pt idx="3">
                  <c:v>388.86</c:v>
                </c:pt>
                <c:pt idx="4">
                  <c:v>372.61</c:v>
                </c:pt>
              </c:numCache>
            </c:numRef>
          </c:val>
          <c:extLst>
            <c:ext xmlns:c16="http://schemas.microsoft.com/office/drawing/2014/chart" uri="{C3380CC4-5D6E-409C-BE32-E72D297353CC}">
              <c16:uniqueId val="{00000000-3207-4A87-A1C0-EA916E17B21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3207-4A87-A1C0-EA916E17B21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102.5</c:v>
                </c:pt>
                <c:pt idx="1">
                  <c:v>103.42</c:v>
                </c:pt>
                <c:pt idx="2">
                  <c:v>101.94</c:v>
                </c:pt>
                <c:pt idx="3">
                  <c:v>100.27</c:v>
                </c:pt>
                <c:pt idx="4">
                  <c:v>100.03</c:v>
                </c:pt>
              </c:numCache>
            </c:numRef>
          </c:val>
          <c:extLst>
            <c:ext xmlns:c16="http://schemas.microsoft.com/office/drawing/2014/chart" uri="{C3380CC4-5D6E-409C-BE32-E72D297353CC}">
              <c16:uniqueId val="{00000000-624D-48C6-B2C7-21688871245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624D-48C6-B2C7-21688871245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170.25</c:v>
                </c:pt>
                <c:pt idx="1">
                  <c:v>169.07</c:v>
                </c:pt>
                <c:pt idx="2">
                  <c:v>172.01</c:v>
                </c:pt>
                <c:pt idx="3">
                  <c:v>175.2</c:v>
                </c:pt>
                <c:pt idx="4">
                  <c:v>175.53</c:v>
                </c:pt>
              </c:numCache>
            </c:numRef>
          </c:val>
          <c:extLst>
            <c:ext xmlns:c16="http://schemas.microsoft.com/office/drawing/2014/chart" uri="{C3380CC4-5D6E-409C-BE32-E72D297353CC}">
              <c16:uniqueId val="{00000000-053E-4500-9986-6AE2686D0EE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053E-4500-9986-6AE2686D0EE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3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長野県　箕輪町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24387</v>
      </c>
      <c r="AM8" s="44"/>
      <c r="AN8" s="44"/>
      <c r="AO8" s="44"/>
      <c r="AP8" s="44"/>
      <c r="AQ8" s="44"/>
      <c r="AR8" s="44"/>
      <c r="AS8" s="44"/>
      <c r="AT8" s="45">
        <f>データ!$S$6</f>
        <v>85.91</v>
      </c>
      <c r="AU8" s="46"/>
      <c r="AV8" s="46"/>
      <c r="AW8" s="46"/>
      <c r="AX8" s="46"/>
      <c r="AY8" s="46"/>
      <c r="AZ8" s="46"/>
      <c r="BA8" s="46"/>
      <c r="BB8" s="47">
        <f>データ!$T$6</f>
        <v>283.87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74.27</v>
      </c>
      <c r="J10" s="46"/>
      <c r="K10" s="46"/>
      <c r="L10" s="46"/>
      <c r="M10" s="46"/>
      <c r="N10" s="46"/>
      <c r="O10" s="80"/>
      <c r="P10" s="47">
        <f>データ!$P$6</f>
        <v>94.26</v>
      </c>
      <c r="Q10" s="47"/>
      <c r="R10" s="47"/>
      <c r="S10" s="47"/>
      <c r="T10" s="47"/>
      <c r="U10" s="47"/>
      <c r="V10" s="47"/>
      <c r="W10" s="44">
        <f>データ!$Q$6</f>
        <v>3388</v>
      </c>
      <c r="X10" s="44"/>
      <c r="Y10" s="44"/>
      <c r="Z10" s="44"/>
      <c r="AA10" s="44"/>
      <c r="AB10" s="44"/>
      <c r="AC10" s="44"/>
      <c r="AD10" s="2"/>
      <c r="AE10" s="2"/>
      <c r="AF10" s="2"/>
      <c r="AG10" s="2"/>
      <c r="AH10" s="2"/>
      <c r="AI10" s="2"/>
      <c r="AJ10" s="2"/>
      <c r="AK10" s="2"/>
      <c r="AL10" s="44">
        <f>データ!$U$6</f>
        <v>22880</v>
      </c>
      <c r="AM10" s="44"/>
      <c r="AN10" s="44"/>
      <c r="AO10" s="44"/>
      <c r="AP10" s="44"/>
      <c r="AQ10" s="44"/>
      <c r="AR10" s="44"/>
      <c r="AS10" s="44"/>
      <c r="AT10" s="45">
        <f>データ!$V$6</f>
        <v>30.1</v>
      </c>
      <c r="AU10" s="46"/>
      <c r="AV10" s="46"/>
      <c r="AW10" s="46"/>
      <c r="AX10" s="46"/>
      <c r="AY10" s="46"/>
      <c r="AZ10" s="46"/>
      <c r="BA10" s="46"/>
      <c r="BB10" s="47">
        <f>データ!$W$6</f>
        <v>760.13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113</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CpGdua2gNx8bJVfApcI2w5ld9ZZjUtE7gKyr12fBfms8Ni2DX0MPhoy8zpr+cmqPIfEkWkWHZQmXnn9NfycKw==" saltValue="WAKMGUW620IyH/sYkbSz/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203831</v>
      </c>
      <c r="D6" s="20">
        <f t="shared" si="3"/>
        <v>46</v>
      </c>
      <c r="E6" s="20">
        <f t="shared" si="3"/>
        <v>1</v>
      </c>
      <c r="F6" s="20">
        <f t="shared" si="3"/>
        <v>0</v>
      </c>
      <c r="G6" s="20">
        <f t="shared" si="3"/>
        <v>1</v>
      </c>
      <c r="H6" s="20" t="str">
        <f t="shared" si="3"/>
        <v>長野県　箕輪町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74.27</v>
      </c>
      <c r="P6" s="21">
        <f t="shared" si="3"/>
        <v>94.26</v>
      </c>
      <c r="Q6" s="21">
        <f t="shared" si="3"/>
        <v>3388</v>
      </c>
      <c r="R6" s="21">
        <f t="shared" si="3"/>
        <v>24387</v>
      </c>
      <c r="S6" s="21">
        <f t="shared" si="3"/>
        <v>85.91</v>
      </c>
      <c r="T6" s="21">
        <f t="shared" si="3"/>
        <v>283.87</v>
      </c>
      <c r="U6" s="21">
        <f t="shared" si="3"/>
        <v>22880</v>
      </c>
      <c r="V6" s="21">
        <f t="shared" si="3"/>
        <v>30.1</v>
      </c>
      <c r="W6" s="21">
        <f t="shared" si="3"/>
        <v>760.13</v>
      </c>
      <c r="X6" s="22">
        <f>IF(X7="",NA(),X7)</f>
        <v>107.89</v>
      </c>
      <c r="Y6" s="22">
        <f t="shared" ref="Y6:AG6" si="4">IF(Y7="",NA(),Y7)</f>
        <v>107.77</v>
      </c>
      <c r="Z6" s="22">
        <f t="shared" si="4"/>
        <v>107.35</v>
      </c>
      <c r="AA6" s="22">
        <f t="shared" si="4"/>
        <v>105.56</v>
      </c>
      <c r="AB6" s="22">
        <f t="shared" si="4"/>
        <v>106.25</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643.41</v>
      </c>
      <c r="AU6" s="22">
        <f t="shared" ref="AU6:BC6" si="6">IF(AU7="",NA(),AU7)</f>
        <v>386.55</v>
      </c>
      <c r="AV6" s="22">
        <f t="shared" si="6"/>
        <v>476</v>
      </c>
      <c r="AW6" s="22">
        <f t="shared" si="6"/>
        <v>390.18</v>
      </c>
      <c r="AX6" s="22">
        <f t="shared" si="6"/>
        <v>479.98</v>
      </c>
      <c r="AY6" s="22">
        <f t="shared" si="6"/>
        <v>367.55</v>
      </c>
      <c r="AZ6" s="22">
        <f t="shared" si="6"/>
        <v>378.56</v>
      </c>
      <c r="BA6" s="22">
        <f t="shared" si="6"/>
        <v>364.46</v>
      </c>
      <c r="BB6" s="22">
        <f t="shared" si="6"/>
        <v>338.89</v>
      </c>
      <c r="BC6" s="22">
        <f t="shared" si="6"/>
        <v>352.34</v>
      </c>
      <c r="BD6" s="21" t="str">
        <f>IF(BD7="","",IF(BD7="-","【-】","【"&amp;SUBSTITUTE(TEXT(BD7,"#,##0.00"),"-","△")&amp;"】"))</f>
        <v>【239.69】</v>
      </c>
      <c r="BE6" s="22">
        <f>IF(BE7="",NA(),BE7)</f>
        <v>362.59</v>
      </c>
      <c r="BF6" s="22">
        <f t="shared" ref="BF6:BN6" si="7">IF(BF7="",NA(),BF7)</f>
        <v>366.4</v>
      </c>
      <c r="BG6" s="22">
        <f t="shared" si="7"/>
        <v>373.35</v>
      </c>
      <c r="BH6" s="22">
        <f t="shared" si="7"/>
        <v>388.86</v>
      </c>
      <c r="BI6" s="22">
        <f t="shared" si="7"/>
        <v>372.61</v>
      </c>
      <c r="BJ6" s="22">
        <f t="shared" si="7"/>
        <v>418.68</v>
      </c>
      <c r="BK6" s="22">
        <f t="shared" si="7"/>
        <v>395.68</v>
      </c>
      <c r="BL6" s="22">
        <f t="shared" si="7"/>
        <v>403.72</v>
      </c>
      <c r="BM6" s="22">
        <f t="shared" si="7"/>
        <v>400.21</v>
      </c>
      <c r="BN6" s="22">
        <f t="shared" si="7"/>
        <v>391.13</v>
      </c>
      <c r="BO6" s="21" t="str">
        <f>IF(BO7="","",IF(BO7="-","【-】","【"&amp;SUBSTITUTE(TEXT(BO7,"#,##0.00"),"-","△")&amp;"】"))</f>
        <v>【264.86】</v>
      </c>
      <c r="BP6" s="22">
        <f>IF(BP7="",NA(),BP7)</f>
        <v>102.5</v>
      </c>
      <c r="BQ6" s="22">
        <f t="shared" ref="BQ6:BY6" si="8">IF(BQ7="",NA(),BQ7)</f>
        <v>103.42</v>
      </c>
      <c r="BR6" s="22">
        <f t="shared" si="8"/>
        <v>101.94</v>
      </c>
      <c r="BS6" s="22">
        <f t="shared" si="8"/>
        <v>100.27</v>
      </c>
      <c r="BT6" s="22">
        <f t="shared" si="8"/>
        <v>100.03</v>
      </c>
      <c r="BU6" s="22">
        <f t="shared" si="8"/>
        <v>94.78</v>
      </c>
      <c r="BV6" s="22">
        <f t="shared" si="8"/>
        <v>97.59</v>
      </c>
      <c r="BW6" s="22">
        <f t="shared" si="8"/>
        <v>92.17</v>
      </c>
      <c r="BX6" s="22">
        <f t="shared" si="8"/>
        <v>92.83</v>
      </c>
      <c r="BY6" s="22">
        <f t="shared" si="8"/>
        <v>92.16</v>
      </c>
      <c r="BZ6" s="21" t="str">
        <f>IF(BZ7="","",IF(BZ7="-","【-】","【"&amp;SUBSTITUTE(TEXT(BZ7,"#,##0.00"),"-","△")&amp;"】"))</f>
        <v>【97.59】</v>
      </c>
      <c r="CA6" s="22">
        <f>IF(CA7="",NA(),CA7)</f>
        <v>170.25</v>
      </c>
      <c r="CB6" s="22">
        <f t="shared" ref="CB6:CJ6" si="9">IF(CB7="",NA(),CB7)</f>
        <v>169.07</v>
      </c>
      <c r="CC6" s="22">
        <f t="shared" si="9"/>
        <v>172.01</v>
      </c>
      <c r="CD6" s="22">
        <f t="shared" si="9"/>
        <v>175.2</v>
      </c>
      <c r="CE6" s="22">
        <f t="shared" si="9"/>
        <v>175.53</v>
      </c>
      <c r="CF6" s="22">
        <f t="shared" si="9"/>
        <v>181.3</v>
      </c>
      <c r="CG6" s="22">
        <f t="shared" si="9"/>
        <v>181.71</v>
      </c>
      <c r="CH6" s="22">
        <f t="shared" si="9"/>
        <v>188.51</v>
      </c>
      <c r="CI6" s="22">
        <f t="shared" si="9"/>
        <v>189.43</v>
      </c>
      <c r="CJ6" s="22">
        <f t="shared" si="9"/>
        <v>196.75</v>
      </c>
      <c r="CK6" s="21" t="str">
        <f>IF(CK7="","",IF(CK7="-","【-】","【"&amp;SUBSTITUTE(TEXT(CK7,"#,##0.00"),"-","△")&amp;"】"))</f>
        <v>【181.66】</v>
      </c>
      <c r="CL6" s="22">
        <f>IF(CL7="",NA(),CL7)</f>
        <v>67.7</v>
      </c>
      <c r="CM6" s="22">
        <f t="shared" ref="CM6:CU6" si="10">IF(CM7="",NA(),CM7)</f>
        <v>65.22</v>
      </c>
      <c r="CN6" s="22">
        <f t="shared" si="10"/>
        <v>66.3</v>
      </c>
      <c r="CO6" s="22">
        <f t="shared" si="10"/>
        <v>70.02</v>
      </c>
      <c r="CP6" s="22">
        <f t="shared" si="10"/>
        <v>71.06</v>
      </c>
      <c r="CQ6" s="22">
        <f t="shared" si="10"/>
        <v>55.89</v>
      </c>
      <c r="CR6" s="22">
        <f t="shared" si="10"/>
        <v>55.72</v>
      </c>
      <c r="CS6" s="22">
        <f t="shared" si="10"/>
        <v>55.31</v>
      </c>
      <c r="CT6" s="22">
        <f t="shared" si="10"/>
        <v>55.14</v>
      </c>
      <c r="CU6" s="22">
        <f t="shared" si="10"/>
        <v>54.99</v>
      </c>
      <c r="CV6" s="21" t="str">
        <f>IF(CV7="","",IF(CV7="-","【-】","【"&amp;SUBSTITUTE(TEXT(CV7,"#,##0.00"),"-","△")&amp;"】"))</f>
        <v>【60.21】</v>
      </c>
      <c r="CW6" s="22">
        <f>IF(CW7="",NA(),CW7)</f>
        <v>77.27</v>
      </c>
      <c r="CX6" s="22">
        <f t="shared" ref="CX6:DF6" si="11">IF(CX7="",NA(),CX7)</f>
        <v>79.900000000000006</v>
      </c>
      <c r="CY6" s="22">
        <f t="shared" si="11"/>
        <v>78.77</v>
      </c>
      <c r="CZ6" s="22">
        <f t="shared" si="11"/>
        <v>73.66</v>
      </c>
      <c r="DA6" s="22">
        <f t="shared" si="11"/>
        <v>72.53</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45.98</v>
      </c>
      <c r="DI6" s="22">
        <f t="shared" ref="DI6:DQ6" si="12">IF(DI7="",NA(),DI7)</f>
        <v>47.27</v>
      </c>
      <c r="DJ6" s="22">
        <f t="shared" si="12"/>
        <v>48.23</v>
      </c>
      <c r="DK6" s="22">
        <f t="shared" si="12"/>
        <v>48.75</v>
      </c>
      <c r="DL6" s="22">
        <f t="shared" si="12"/>
        <v>50.09</v>
      </c>
      <c r="DM6" s="22">
        <f t="shared" si="12"/>
        <v>50.63</v>
      </c>
      <c r="DN6" s="22">
        <f t="shared" si="12"/>
        <v>51.29</v>
      </c>
      <c r="DO6" s="22">
        <f t="shared" si="12"/>
        <v>52.2</v>
      </c>
      <c r="DP6" s="22">
        <f t="shared" si="12"/>
        <v>52.7</v>
      </c>
      <c r="DQ6" s="22">
        <f t="shared" si="12"/>
        <v>53.48</v>
      </c>
      <c r="DR6" s="21" t="str">
        <f>IF(DR7="","",IF(DR7="-","【-】","【"&amp;SUBSTITUTE(TEXT(DR7,"#,##0.00"),"-","△")&amp;"】"))</f>
        <v>【52.41】</v>
      </c>
      <c r="DS6" s="22">
        <f>IF(DS7="",NA(),DS7)</f>
        <v>22.81</v>
      </c>
      <c r="DT6" s="22">
        <f t="shared" ref="DT6:EB6" si="13">IF(DT7="",NA(),DT7)</f>
        <v>23.43</v>
      </c>
      <c r="DU6" s="22">
        <f t="shared" si="13"/>
        <v>23.31</v>
      </c>
      <c r="DV6" s="22">
        <f t="shared" si="13"/>
        <v>23.82</v>
      </c>
      <c r="DW6" s="22">
        <f t="shared" si="13"/>
        <v>21.37</v>
      </c>
      <c r="DX6" s="22">
        <f t="shared" si="13"/>
        <v>18.28</v>
      </c>
      <c r="DY6" s="22">
        <f t="shared" si="13"/>
        <v>19.61</v>
      </c>
      <c r="DZ6" s="22">
        <f t="shared" si="13"/>
        <v>20.73</v>
      </c>
      <c r="EA6" s="22">
        <f t="shared" si="13"/>
        <v>22.86</v>
      </c>
      <c r="EB6" s="22">
        <f t="shared" si="13"/>
        <v>24.31</v>
      </c>
      <c r="EC6" s="21" t="str">
        <f>IF(EC7="","",IF(EC7="-","【-】","【"&amp;SUBSTITUTE(TEXT(EC7,"#,##0.00"),"-","△")&amp;"】"))</f>
        <v>【26.78】</v>
      </c>
      <c r="ED6" s="22">
        <f>IF(ED7="",NA(),ED7)</f>
        <v>0.35</v>
      </c>
      <c r="EE6" s="22">
        <f t="shared" ref="EE6:EM6" si="14">IF(EE7="",NA(),EE7)</f>
        <v>0.77</v>
      </c>
      <c r="EF6" s="22">
        <f t="shared" si="14"/>
        <v>0.81</v>
      </c>
      <c r="EG6" s="22">
        <f t="shared" si="14"/>
        <v>0.53</v>
      </c>
      <c r="EH6" s="22">
        <f t="shared" si="14"/>
        <v>0.19</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203831</v>
      </c>
      <c r="D7" s="24">
        <v>46</v>
      </c>
      <c r="E7" s="24">
        <v>1</v>
      </c>
      <c r="F7" s="24">
        <v>0</v>
      </c>
      <c r="G7" s="24">
        <v>1</v>
      </c>
      <c r="H7" s="24" t="s">
        <v>93</v>
      </c>
      <c r="I7" s="24" t="s">
        <v>94</v>
      </c>
      <c r="J7" s="24" t="s">
        <v>95</v>
      </c>
      <c r="K7" s="24" t="s">
        <v>96</v>
      </c>
      <c r="L7" s="24" t="s">
        <v>97</v>
      </c>
      <c r="M7" s="24" t="s">
        <v>98</v>
      </c>
      <c r="N7" s="25" t="s">
        <v>99</v>
      </c>
      <c r="O7" s="25">
        <v>74.27</v>
      </c>
      <c r="P7" s="25">
        <v>94.26</v>
      </c>
      <c r="Q7" s="25">
        <v>3388</v>
      </c>
      <c r="R7" s="25">
        <v>24387</v>
      </c>
      <c r="S7" s="25">
        <v>85.91</v>
      </c>
      <c r="T7" s="25">
        <v>283.87</v>
      </c>
      <c r="U7" s="25">
        <v>22880</v>
      </c>
      <c r="V7" s="25">
        <v>30.1</v>
      </c>
      <c r="W7" s="25">
        <v>760.13</v>
      </c>
      <c r="X7" s="25">
        <v>107.89</v>
      </c>
      <c r="Y7" s="25">
        <v>107.77</v>
      </c>
      <c r="Z7" s="25">
        <v>107.35</v>
      </c>
      <c r="AA7" s="25">
        <v>105.56</v>
      </c>
      <c r="AB7" s="25">
        <v>106.25</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643.41</v>
      </c>
      <c r="AU7" s="25">
        <v>386.55</v>
      </c>
      <c r="AV7" s="25">
        <v>476</v>
      </c>
      <c r="AW7" s="25">
        <v>390.18</v>
      </c>
      <c r="AX7" s="25">
        <v>479.98</v>
      </c>
      <c r="AY7" s="25">
        <v>367.55</v>
      </c>
      <c r="AZ7" s="25">
        <v>378.56</v>
      </c>
      <c r="BA7" s="25">
        <v>364.46</v>
      </c>
      <c r="BB7" s="25">
        <v>338.89</v>
      </c>
      <c r="BC7" s="25">
        <v>352.34</v>
      </c>
      <c r="BD7" s="25">
        <v>239.69</v>
      </c>
      <c r="BE7" s="25">
        <v>362.59</v>
      </c>
      <c r="BF7" s="25">
        <v>366.4</v>
      </c>
      <c r="BG7" s="25">
        <v>373.35</v>
      </c>
      <c r="BH7" s="25">
        <v>388.86</v>
      </c>
      <c r="BI7" s="25">
        <v>372.61</v>
      </c>
      <c r="BJ7" s="25">
        <v>418.68</v>
      </c>
      <c r="BK7" s="25">
        <v>395.68</v>
      </c>
      <c r="BL7" s="25">
        <v>403.72</v>
      </c>
      <c r="BM7" s="25">
        <v>400.21</v>
      </c>
      <c r="BN7" s="25">
        <v>391.13</v>
      </c>
      <c r="BO7" s="25">
        <v>264.86</v>
      </c>
      <c r="BP7" s="25">
        <v>102.5</v>
      </c>
      <c r="BQ7" s="25">
        <v>103.42</v>
      </c>
      <c r="BR7" s="25">
        <v>101.94</v>
      </c>
      <c r="BS7" s="25">
        <v>100.27</v>
      </c>
      <c r="BT7" s="25">
        <v>100.03</v>
      </c>
      <c r="BU7" s="25">
        <v>94.78</v>
      </c>
      <c r="BV7" s="25">
        <v>97.59</v>
      </c>
      <c r="BW7" s="25">
        <v>92.17</v>
      </c>
      <c r="BX7" s="25">
        <v>92.83</v>
      </c>
      <c r="BY7" s="25">
        <v>92.16</v>
      </c>
      <c r="BZ7" s="25">
        <v>97.59</v>
      </c>
      <c r="CA7" s="25">
        <v>170.25</v>
      </c>
      <c r="CB7" s="25">
        <v>169.07</v>
      </c>
      <c r="CC7" s="25">
        <v>172.01</v>
      </c>
      <c r="CD7" s="25">
        <v>175.2</v>
      </c>
      <c r="CE7" s="25">
        <v>175.53</v>
      </c>
      <c r="CF7" s="25">
        <v>181.3</v>
      </c>
      <c r="CG7" s="25">
        <v>181.71</v>
      </c>
      <c r="CH7" s="25">
        <v>188.51</v>
      </c>
      <c r="CI7" s="25">
        <v>189.43</v>
      </c>
      <c r="CJ7" s="25">
        <v>196.75</v>
      </c>
      <c r="CK7" s="25">
        <v>181.66</v>
      </c>
      <c r="CL7" s="25">
        <v>67.7</v>
      </c>
      <c r="CM7" s="25">
        <v>65.22</v>
      </c>
      <c r="CN7" s="25">
        <v>66.3</v>
      </c>
      <c r="CO7" s="25">
        <v>70.02</v>
      </c>
      <c r="CP7" s="25">
        <v>71.06</v>
      </c>
      <c r="CQ7" s="25">
        <v>55.89</v>
      </c>
      <c r="CR7" s="25">
        <v>55.72</v>
      </c>
      <c r="CS7" s="25">
        <v>55.31</v>
      </c>
      <c r="CT7" s="25">
        <v>55.14</v>
      </c>
      <c r="CU7" s="25">
        <v>54.99</v>
      </c>
      <c r="CV7" s="25">
        <v>60.21</v>
      </c>
      <c r="CW7" s="25">
        <v>77.27</v>
      </c>
      <c r="CX7" s="25">
        <v>79.900000000000006</v>
      </c>
      <c r="CY7" s="25">
        <v>78.77</v>
      </c>
      <c r="CZ7" s="25">
        <v>73.66</v>
      </c>
      <c r="DA7" s="25">
        <v>72.53</v>
      </c>
      <c r="DB7" s="25">
        <v>81.27</v>
      </c>
      <c r="DC7" s="25">
        <v>81.260000000000005</v>
      </c>
      <c r="DD7" s="25">
        <v>80.36</v>
      </c>
      <c r="DE7" s="25">
        <v>80.13</v>
      </c>
      <c r="DF7" s="25">
        <v>79.34</v>
      </c>
      <c r="DG7" s="25">
        <v>89.21</v>
      </c>
      <c r="DH7" s="25">
        <v>45.98</v>
      </c>
      <c r="DI7" s="25">
        <v>47.27</v>
      </c>
      <c r="DJ7" s="25">
        <v>48.23</v>
      </c>
      <c r="DK7" s="25">
        <v>48.75</v>
      </c>
      <c r="DL7" s="25">
        <v>50.09</v>
      </c>
      <c r="DM7" s="25">
        <v>50.63</v>
      </c>
      <c r="DN7" s="25">
        <v>51.29</v>
      </c>
      <c r="DO7" s="25">
        <v>52.2</v>
      </c>
      <c r="DP7" s="25">
        <v>52.7</v>
      </c>
      <c r="DQ7" s="25">
        <v>53.48</v>
      </c>
      <c r="DR7" s="25">
        <v>52.41</v>
      </c>
      <c r="DS7" s="25">
        <v>22.81</v>
      </c>
      <c r="DT7" s="25">
        <v>23.43</v>
      </c>
      <c r="DU7" s="25">
        <v>23.31</v>
      </c>
      <c r="DV7" s="25">
        <v>23.82</v>
      </c>
      <c r="DW7" s="25">
        <v>21.37</v>
      </c>
      <c r="DX7" s="25">
        <v>18.28</v>
      </c>
      <c r="DY7" s="25">
        <v>19.61</v>
      </c>
      <c r="DZ7" s="25">
        <v>20.73</v>
      </c>
      <c r="EA7" s="25">
        <v>22.86</v>
      </c>
      <c r="EB7" s="25">
        <v>24.31</v>
      </c>
      <c r="EC7" s="25">
        <v>26.78</v>
      </c>
      <c r="ED7" s="25">
        <v>0.35</v>
      </c>
      <c r="EE7" s="25">
        <v>0.77</v>
      </c>
      <c r="EF7" s="25">
        <v>0.81</v>
      </c>
      <c r="EG7" s="25">
        <v>0.53</v>
      </c>
      <c r="EH7" s="25">
        <v>0.19</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ta033695</cp:lastModifiedBy>
  <cp:lastPrinted>2026-02-13T02:09:38Z</cp:lastPrinted>
  <dcterms:created xsi:type="dcterms:W3CDTF">2025-12-12T09:16:51Z</dcterms:created>
  <dcterms:modified xsi:type="dcterms:W3CDTF">2026-02-13T02:18:15Z</dcterms:modified>
  <cp:category/>
</cp:coreProperties>
</file>