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gwanfsv01\LGWAN接続系共有\910_水道課\10_水道管理係\公表『経営比較分析表』\R7\03_提出用（作業フォルダ）\"/>
    </mc:Choice>
  </mc:AlternateContent>
  <xr:revisionPtr revIDLastSave="0" documentId="13_ncr:1_{2AAFA25E-55E1-4723-86BB-1BBC172659BF}" xr6:coauthVersionLast="47" xr6:coauthVersionMax="47" xr10:uidLastSave="{00000000-0000-0000-0000-000000000000}"/>
  <workbookProtection workbookAlgorithmName="SHA-512" workbookHashValue="Gf9UHctkMHn4Ui+nyn0ZNUWMa1OyojnoPFfxZ4Vqe5BgF2dJ2SE+vWTrRGskYHfyQLnIve/fQ9AbMPVY92WNGA==" workbookSaltValue="/XSWs/6eUAHpjsllLsBENQ==" workbookSpinCount="100000" lockStructure="1"/>
  <bookViews>
    <workbookView xWindow="-120" yWindow="-120" windowWidth="29040" windowHeight="1477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K85" i="4"/>
  <c r="J85" i="4"/>
  <c r="I85" i="4"/>
  <c r="G85" i="4"/>
  <c r="F85" i="4"/>
  <c r="E85" i="4"/>
  <c r="AT10" i="4"/>
  <c r="AL10" i="4"/>
  <c r="I10" i="4"/>
  <c r="AL8" i="4"/>
  <c r="P8" i="4"/>
  <c r="I8" i="4"/>
</calcChain>
</file>

<file path=xl/sharedStrings.xml><?xml version="1.0" encoding="utf-8"?>
<sst xmlns="http://schemas.openxmlformats.org/spreadsheetml/2006/main" count="231" uniqueCount="116">
  <si>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</si>
  <si>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</si>
  <si>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</si>
  <si>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</si>
  <si>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</si>
  <si>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</si>
  <si>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</si>
  <si>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</si>
  <si>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</si>
  <si>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</si>
  <si>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</si>
  <si>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</si>
  <si>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</si>
  <si>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</si>
  <si>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</si>
  <si>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</si>
  <si>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</si>
  <si>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</si>
  <si>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</si>
  <si>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</si>
  <si>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</si>
  <si>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</si>
  <si>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</si>
  <si>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</si>
  <si>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</si>
  <si>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</si>
  <si>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</si>
  <si>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</si>
  <si>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</si>
  <si>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</si>
  <si>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</si>
  <si>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</si>
  <si>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</si>
  <si>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</si>
  <si>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</si>
  <si>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</si>
  <si>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</si>
  <si>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</si>
  <si>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</si>
  <si>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</si>
  <si>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</si>
  <si>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</si>
  <si>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</si>
  <si>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</si>
  <si>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</si>
  <si>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</si>
  <si>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</si>
  <si>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</si>
  <si>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</si>
  <si>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</si>
  <si>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</si>
  <si>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</si>
  <si>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</si>
  <si>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</si>
  <si>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</si>
  <si>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</si>
  <si>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</si>
  <si>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</si>
  <si>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</si>
  <si>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</si>
  <si>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</si>
  <si>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</si>
  <si>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</si>
  <si>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</si>
  <si>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</si>
  <si>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</si>
  <si>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</si>
  <si>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</si>
  <si>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</si>
  <si>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</si>
  <si>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</si>
  <si>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</si>
  <si>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</si>
  <si>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</si>
  <si>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</si>
  <si>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</si>
  <si>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</si>
  <si>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</si>
  <si>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</si>
  <si>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</si>
  <si>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</si>
  <si>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</si>
  <si>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</si>
  <si>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</si>
  <si>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</si>
  <si>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</si>
  <si>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</si>
  <si>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</si>
  <si>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</si>
  <si>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</si>
  <si>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</si>
  <si>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</si>
  <si>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</si>
  <si>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</si>
  <si>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</si>
  <si>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</si>
  <si>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箕輪町</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</si>
  <si>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</si>
  <si>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</si>
  <si>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</si>
  <si>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</si>
  <si>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</si>
  <si>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</si>
  <si>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</si>
  <si>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</si>
  <si>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</si>
  <si>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</si>
  <si>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</si>
  <si>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</si>
  <si>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</si>
  <si>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</si>
  <si>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</si>
  <si>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</si>
  <si>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□現状分析
　町の保有する資産について、減価償却がどの程度進んでいるかを表す”有形固定資産減価償却率”は増加傾向にあり、時間の経過とともに資産の老朽化が進んでいることがわかる。
　耐用年数を超過した管渠はないため、”管渠老朽化率”はゼロとなっている。
■現状分析からみた課題
　時間の経過とともに減価償却が増加しているが特に問題はなく、耐用年数を超過した管渠も無いが不明水の流入量が増加しているので、調査・対策を継続的に進めていく必要があるが、進入箇所の特定が困難なこと、管更生費用が高額であることが課題である。</t>
    <phoneticPr fontId="4"/>
  </si>
  <si>
    <t>□現状分析
　使用料収入や一般会計からの繰入金等の収益で、維持管理費や支払利息等の費用をどの程度賄えているかを表す”経常収支比率”は収支上は黒字で累積欠損金は生じていない。収支上では、管渠費、処理場費が増加し、企業債償還利息は減少している。
 また、必要な経費を使用料収入でどれだけ賄えているかを表す”経費回収率”は6.22ポイント減少している。これは汚水処理費が増加したためであり、汚水処理に係るコストを表す”汚水処理原価”については16.86ポイント増加している。
水洗化率は横ばいである。
■現状分析からみた課題
　見かけの収支上は赤字ではないが、多額の一般会計補助金が充当されており、さらに今後、動力費等の増額が懸念されるため不明水の流入量の減少や使用料収入の増加に取り組む必要がある。</t>
    <rPh sb="92" eb="94">
      <t>カンキョ</t>
    </rPh>
    <rPh sb="94" eb="95">
      <t>ヒ</t>
    </rPh>
    <rPh sb="96" eb="99">
      <t>ショリジョウ</t>
    </rPh>
    <rPh sb="99" eb="100">
      <t>ヒ</t>
    </rPh>
    <rPh sb="319" eb="321">
      <t>フメイ</t>
    </rPh>
    <rPh sb="321" eb="322">
      <t>スイ</t>
    </rPh>
    <rPh sb="323" eb="325">
      <t>リュウニュウ</t>
    </rPh>
    <rPh sb="325" eb="326">
      <t>リョウ</t>
    </rPh>
    <rPh sb="327" eb="329">
      <t>ゲンショウ</t>
    </rPh>
    <phoneticPr fontId="4"/>
  </si>
  <si>
    <t>経営面では、一般会計からの補助金を繰り入れていること、流動比率が低いこと等が課題である。また、箕輪町人口ビジョンに示されるように、今後は人口減少が進み、これに伴うサービス需要の減少が予想される。しかし、近年の職員給与費の増加や物価上昇により営業費用が増加すると経費回収率や汚水処理原価は悪化していく。そのため事業の効率化等による支出の削減を図っていくとともに、経営戦略改定の結果から下水道使用料の見直しをする必要がある。　　
　また公営企業に携わる人材の確保は、専門人材の確保や育成に割く予算が限られるため難しくなっていく。今後は広域的な人材活用や民間のノウハウ活用の検討が必要である。
　管渠施設の老朽化は進んでいないが、不明水対策と処理場の長寿命化や耐震化が必要であり、策定した「ストックマネジメント基本計画」に基づき、各処理場の機器改修修繕、管渠の点検調査等、財源確保や経営に与える影響を踏まえた上で計画的に取り組んでいきたい。</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</si>
</sst>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formatCode="#,##0.00;&quot;△&quot;#,##0.00;&quot;-&quot;">
                  <c:v>0.18</c:v>
                </c:pt>
                <c:pt idx="3">
                  <c:v>0</c:v>
                </c:pt>
                <c:pt idx="4">
                  <c:v>0</c:v>
                </c:pt>
              </c:numCache>
            </c:numRef>
          </c:val>
          <c:extLst>
            <c:ext xmlns:c16="http://schemas.microsoft.com/office/drawing/2014/chart" uri="{C3380CC4-5D6E-409C-BE32-E72D297353CC}">
              <c16:uniqueId val="{00000000-A52C-47A6-92ED-534D586D6260}"/>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0.01</c:v>
                </c:pt>
                <c:pt idx="3">
                  <c:v>0.02</c:v>
                </c:pt>
                <c:pt idx="4">
                  <c:v>0.02</c:v>
                </c:pt>
              </c:numCache>
            </c:numRef>
          </c:val>
          <c:smooth val="0"/>
          <c:extLst>
            <c:ext xmlns:c16="http://schemas.microsoft.com/office/drawing/2014/chart" uri="{C3380CC4-5D6E-409C-BE32-E72D297353CC}">
              <c16:uniqueId val="{00000001-A52C-47A6-92ED-534D586D6260}"/>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65.239999999999995</c:v>
                </c:pt>
                <c:pt idx="1">
                  <c:v>64.2</c:v>
                </c:pt>
                <c:pt idx="2">
                  <c:v>61.34</c:v>
                </c:pt>
                <c:pt idx="3">
                  <c:v>59.19</c:v>
                </c:pt>
                <c:pt idx="4">
                  <c:v>66.02</c:v>
                </c:pt>
              </c:numCache>
            </c:numRef>
          </c:val>
          <c:extLst>
            <c:ext xmlns:c16="http://schemas.microsoft.com/office/drawing/2014/chart" uri="{C3380CC4-5D6E-409C-BE32-E72D297353CC}">
              <c16:uniqueId val="{00000000-0C91-4D6E-B412-858D32F2D5F2}"/>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55.26</c:v>
                </c:pt>
                <c:pt idx="1">
                  <c:v>54.54</c:v>
                </c:pt>
                <c:pt idx="2">
                  <c:v>52.9</c:v>
                </c:pt>
                <c:pt idx="3">
                  <c:v>52.63</c:v>
                </c:pt>
                <c:pt idx="4">
                  <c:v>52.34</c:v>
                </c:pt>
              </c:numCache>
            </c:numRef>
          </c:val>
          <c:smooth val="0"/>
          <c:extLst>
            <c:ext xmlns:c16="http://schemas.microsoft.com/office/drawing/2014/chart" uri="{C3380CC4-5D6E-409C-BE32-E72D297353CC}">
              <c16:uniqueId val="{00000001-0C91-4D6E-B412-858D32F2D5F2}"/>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92.44</c:v>
                </c:pt>
                <c:pt idx="1">
                  <c:v>95.64</c:v>
                </c:pt>
                <c:pt idx="2">
                  <c:v>94.05</c:v>
                </c:pt>
                <c:pt idx="3">
                  <c:v>95.75</c:v>
                </c:pt>
                <c:pt idx="4">
                  <c:v>95.77</c:v>
                </c:pt>
              </c:numCache>
            </c:numRef>
          </c:val>
          <c:extLst>
            <c:ext xmlns:c16="http://schemas.microsoft.com/office/drawing/2014/chart" uri="{C3380CC4-5D6E-409C-BE32-E72D297353CC}">
              <c16:uniqueId val="{00000000-31E7-44E6-ADE6-25BE21B6E99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90.52</c:v>
                </c:pt>
                <c:pt idx="1">
                  <c:v>90.3</c:v>
                </c:pt>
                <c:pt idx="2">
                  <c:v>90.3</c:v>
                </c:pt>
                <c:pt idx="3">
                  <c:v>90.32</c:v>
                </c:pt>
                <c:pt idx="4">
                  <c:v>90.05</c:v>
                </c:pt>
              </c:numCache>
            </c:numRef>
          </c:val>
          <c:smooth val="0"/>
          <c:extLst>
            <c:ext xmlns:c16="http://schemas.microsoft.com/office/drawing/2014/chart" uri="{C3380CC4-5D6E-409C-BE32-E72D297353CC}">
              <c16:uniqueId val="{00000001-31E7-44E6-ADE6-25BE21B6E99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106.6</c:v>
                </c:pt>
                <c:pt idx="1">
                  <c:v>106.36</c:v>
                </c:pt>
                <c:pt idx="2">
                  <c:v>105.16</c:v>
                </c:pt>
                <c:pt idx="3">
                  <c:v>105.91</c:v>
                </c:pt>
                <c:pt idx="4">
                  <c:v>105.15</c:v>
                </c:pt>
              </c:numCache>
            </c:numRef>
          </c:val>
          <c:extLst>
            <c:ext xmlns:c16="http://schemas.microsoft.com/office/drawing/2014/chart" uri="{C3380CC4-5D6E-409C-BE32-E72D297353CC}">
              <c16:uniqueId val="{00000000-E292-4671-A6A8-5A6313C3A074}"/>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103.09</c:v>
                </c:pt>
                <c:pt idx="1">
                  <c:v>102.11</c:v>
                </c:pt>
                <c:pt idx="2">
                  <c:v>101.91</c:v>
                </c:pt>
                <c:pt idx="3">
                  <c:v>103.07</c:v>
                </c:pt>
                <c:pt idx="4">
                  <c:v>103.04</c:v>
                </c:pt>
              </c:numCache>
            </c:numRef>
          </c:val>
          <c:smooth val="0"/>
          <c:extLst>
            <c:ext xmlns:c16="http://schemas.microsoft.com/office/drawing/2014/chart" uri="{C3380CC4-5D6E-409C-BE32-E72D297353CC}">
              <c16:uniqueId val="{00000001-E292-4671-A6A8-5A6313C3A074}"/>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24.11</c:v>
                </c:pt>
                <c:pt idx="1">
                  <c:v>26.95</c:v>
                </c:pt>
                <c:pt idx="2">
                  <c:v>29.59</c:v>
                </c:pt>
                <c:pt idx="3">
                  <c:v>32.17</c:v>
                </c:pt>
                <c:pt idx="4">
                  <c:v>34.72</c:v>
                </c:pt>
              </c:numCache>
            </c:numRef>
          </c:val>
          <c:extLst>
            <c:ext xmlns:c16="http://schemas.microsoft.com/office/drawing/2014/chart" uri="{C3380CC4-5D6E-409C-BE32-E72D297353CC}">
              <c16:uniqueId val="{00000000-6191-4089-9963-ECCE0289D22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24.8</c:v>
                </c:pt>
                <c:pt idx="1">
                  <c:v>28.12</c:v>
                </c:pt>
                <c:pt idx="2">
                  <c:v>28.79</c:v>
                </c:pt>
                <c:pt idx="3">
                  <c:v>30.5</c:v>
                </c:pt>
                <c:pt idx="4">
                  <c:v>30.49</c:v>
                </c:pt>
              </c:numCache>
            </c:numRef>
          </c:val>
          <c:smooth val="0"/>
          <c:extLst>
            <c:ext xmlns:c16="http://schemas.microsoft.com/office/drawing/2014/chart" uri="{C3380CC4-5D6E-409C-BE32-E72D297353CC}">
              <c16:uniqueId val="{00000001-6191-4089-9963-ECCE0289D22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CB8-40F8-B084-01B9F4102B2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quot;-&quot;">
                  <c:v>0.05</c:v>
                </c:pt>
              </c:numCache>
            </c:numRef>
          </c:val>
          <c:smooth val="0"/>
          <c:extLst>
            <c:ext xmlns:c16="http://schemas.microsoft.com/office/drawing/2014/chart" uri="{C3380CC4-5D6E-409C-BE32-E72D297353CC}">
              <c16:uniqueId val="{00000001-3CB8-40F8-B084-01B9F4102B2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9CD-465A-95A8-12A52667716F}"/>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101.24</c:v>
                </c:pt>
                <c:pt idx="1">
                  <c:v>124.9</c:v>
                </c:pt>
                <c:pt idx="2">
                  <c:v>124.8</c:v>
                </c:pt>
                <c:pt idx="3">
                  <c:v>120.64</c:v>
                </c:pt>
                <c:pt idx="4">
                  <c:v>100.31</c:v>
                </c:pt>
              </c:numCache>
            </c:numRef>
          </c:val>
          <c:smooth val="0"/>
          <c:extLst>
            <c:ext xmlns:c16="http://schemas.microsoft.com/office/drawing/2014/chart" uri="{C3380CC4-5D6E-409C-BE32-E72D297353CC}">
              <c16:uniqueId val="{00000001-E9CD-465A-95A8-12A52667716F}"/>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54.76</c:v>
                </c:pt>
                <c:pt idx="1">
                  <c:v>52.49</c:v>
                </c:pt>
                <c:pt idx="2">
                  <c:v>52.28</c:v>
                </c:pt>
                <c:pt idx="3">
                  <c:v>47.93</c:v>
                </c:pt>
                <c:pt idx="4">
                  <c:v>47.93</c:v>
                </c:pt>
              </c:numCache>
            </c:numRef>
          </c:val>
          <c:extLst>
            <c:ext xmlns:c16="http://schemas.microsoft.com/office/drawing/2014/chart" uri="{C3380CC4-5D6E-409C-BE32-E72D297353CC}">
              <c16:uniqueId val="{00000000-34C6-45BF-8DAE-F94F82BFB39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37.24</c:v>
                </c:pt>
                <c:pt idx="1">
                  <c:v>33.58</c:v>
                </c:pt>
                <c:pt idx="2">
                  <c:v>35.42</c:v>
                </c:pt>
                <c:pt idx="3">
                  <c:v>39.82</c:v>
                </c:pt>
                <c:pt idx="4">
                  <c:v>41.03</c:v>
                </c:pt>
              </c:numCache>
            </c:numRef>
          </c:val>
          <c:smooth val="0"/>
          <c:extLst>
            <c:ext xmlns:c16="http://schemas.microsoft.com/office/drawing/2014/chart" uri="{C3380CC4-5D6E-409C-BE32-E72D297353CC}">
              <c16:uniqueId val="{00000001-34C6-45BF-8DAE-F94F82BFB39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formatCode="#,##0.00;&quot;△&quot;#,##0.00">
                  <c:v>0</c:v>
                </c:pt>
                <c:pt idx="1">
                  <c:v>1704.96</c:v>
                </c:pt>
                <c:pt idx="2" formatCode="#,##0.00;&quot;△&quot;#,##0.00">
                  <c:v>0</c:v>
                </c:pt>
                <c:pt idx="3" formatCode="#,##0.00;&quot;△&quot;#,##0.00">
                  <c:v>0</c:v>
                </c:pt>
                <c:pt idx="4">
                  <c:v>125.94</c:v>
                </c:pt>
              </c:numCache>
            </c:numRef>
          </c:val>
          <c:extLst>
            <c:ext xmlns:c16="http://schemas.microsoft.com/office/drawing/2014/chart" uri="{C3380CC4-5D6E-409C-BE32-E72D297353CC}">
              <c16:uniqueId val="{00000000-9CFC-4F0F-BCC3-180F00E94E5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783.8</c:v>
                </c:pt>
                <c:pt idx="1">
                  <c:v>778.81</c:v>
                </c:pt>
                <c:pt idx="2">
                  <c:v>718.49</c:v>
                </c:pt>
                <c:pt idx="3">
                  <c:v>743.31</c:v>
                </c:pt>
                <c:pt idx="4">
                  <c:v>796.8</c:v>
                </c:pt>
              </c:numCache>
            </c:numRef>
          </c:val>
          <c:smooth val="0"/>
          <c:extLst>
            <c:ext xmlns:c16="http://schemas.microsoft.com/office/drawing/2014/chart" uri="{C3380CC4-5D6E-409C-BE32-E72D297353CC}">
              <c16:uniqueId val="{00000001-9CFC-4F0F-BCC3-180F00E94E5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103.33</c:v>
                </c:pt>
                <c:pt idx="1">
                  <c:v>118.74</c:v>
                </c:pt>
                <c:pt idx="2">
                  <c:v>97.77</c:v>
                </c:pt>
                <c:pt idx="3">
                  <c:v>91.12</c:v>
                </c:pt>
                <c:pt idx="4">
                  <c:v>84.9</c:v>
                </c:pt>
              </c:numCache>
            </c:numRef>
          </c:val>
          <c:extLst>
            <c:ext xmlns:c16="http://schemas.microsoft.com/office/drawing/2014/chart" uri="{C3380CC4-5D6E-409C-BE32-E72D297353CC}">
              <c16:uniqueId val="{00000000-8C5F-4045-8FC6-7491C90105F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68.11</c:v>
                </c:pt>
                <c:pt idx="1">
                  <c:v>67.23</c:v>
                </c:pt>
                <c:pt idx="2">
                  <c:v>61.82</c:v>
                </c:pt>
                <c:pt idx="3">
                  <c:v>61.15</c:v>
                </c:pt>
                <c:pt idx="4">
                  <c:v>58.41</c:v>
                </c:pt>
              </c:numCache>
            </c:numRef>
          </c:val>
          <c:smooth val="0"/>
          <c:extLst>
            <c:ext xmlns:c16="http://schemas.microsoft.com/office/drawing/2014/chart" uri="{C3380CC4-5D6E-409C-BE32-E72D297353CC}">
              <c16:uniqueId val="{00000001-8C5F-4045-8FC6-7491C90105F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186.06</c:v>
                </c:pt>
                <c:pt idx="1">
                  <c:v>162.31</c:v>
                </c:pt>
                <c:pt idx="2">
                  <c:v>198.55</c:v>
                </c:pt>
                <c:pt idx="3">
                  <c:v>215.23</c:v>
                </c:pt>
                <c:pt idx="4">
                  <c:v>232.09</c:v>
                </c:pt>
              </c:numCache>
            </c:numRef>
          </c:val>
          <c:extLst>
            <c:ext xmlns:c16="http://schemas.microsoft.com/office/drawing/2014/chart" uri="{C3380CC4-5D6E-409C-BE32-E72D297353CC}">
              <c16:uniqueId val="{00000000-C064-4AF3-92EC-8D20BC1301F3}"/>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222.41</c:v>
                </c:pt>
                <c:pt idx="1">
                  <c:v>228.21</c:v>
                </c:pt>
                <c:pt idx="2">
                  <c:v>246.9</c:v>
                </c:pt>
                <c:pt idx="3">
                  <c:v>250.43</c:v>
                </c:pt>
                <c:pt idx="4">
                  <c:v>267.33999999999997</c:v>
                </c:pt>
              </c:numCache>
            </c:numRef>
          </c:val>
          <c:smooth val="0"/>
          <c:extLst>
            <c:ext xmlns:c16="http://schemas.microsoft.com/office/drawing/2014/chart" uri="{C3380CC4-5D6E-409C-BE32-E72D297353CC}">
              <c16:uniqueId val="{00000001-C064-4AF3-92EC-8D20BC1301F3}"/>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長野県　箕輪町</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農業集落排水</v>
      </c>
      <c r="Q8" s="64"/>
      <c r="R8" s="64"/>
      <c r="S8" s="64"/>
      <c r="T8" s="64"/>
      <c r="U8" s="64"/>
      <c r="V8" s="64"/>
      <c r="W8" s="64" t="str">
        <f>データ!L6</f>
        <v>F1</v>
      </c>
      <c r="X8" s="64"/>
      <c r="Y8" s="64"/>
      <c r="Z8" s="64"/>
      <c r="AA8" s="64"/>
      <c r="AB8" s="64"/>
      <c r="AC8" s="64"/>
      <c r="AD8" s="65" t="str">
        <f>データ!$M$6</f>
        <v>非設置</v>
      </c>
      <c r="AE8" s="65"/>
      <c r="AF8" s="65"/>
      <c r="AG8" s="65"/>
      <c r="AH8" s="65"/>
      <c r="AI8" s="65"/>
      <c r="AJ8" s="65"/>
      <c r="AK8" s="3"/>
      <c r="AL8" s="45">
        <f>データ!S6</f>
        <v>24387</v>
      </c>
      <c r="AM8" s="45"/>
      <c r="AN8" s="45"/>
      <c r="AO8" s="45"/>
      <c r="AP8" s="45"/>
      <c r="AQ8" s="45"/>
      <c r="AR8" s="45"/>
      <c r="AS8" s="45"/>
      <c r="AT8" s="44">
        <f>データ!T6</f>
        <v>85.91</v>
      </c>
      <c r="AU8" s="44"/>
      <c r="AV8" s="44"/>
      <c r="AW8" s="44"/>
      <c r="AX8" s="44"/>
      <c r="AY8" s="44"/>
      <c r="AZ8" s="44"/>
      <c r="BA8" s="44"/>
      <c r="BB8" s="44">
        <f>データ!U6</f>
        <v>283.87</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58.93</v>
      </c>
      <c r="J10" s="44"/>
      <c r="K10" s="44"/>
      <c r="L10" s="44"/>
      <c r="M10" s="44"/>
      <c r="N10" s="44"/>
      <c r="O10" s="44"/>
      <c r="P10" s="44">
        <f>データ!P6</f>
        <v>15.89</v>
      </c>
      <c r="Q10" s="44"/>
      <c r="R10" s="44"/>
      <c r="S10" s="44"/>
      <c r="T10" s="44"/>
      <c r="U10" s="44"/>
      <c r="V10" s="44"/>
      <c r="W10" s="44">
        <f>データ!Q6</f>
        <v>83.92</v>
      </c>
      <c r="X10" s="44"/>
      <c r="Y10" s="44"/>
      <c r="Z10" s="44"/>
      <c r="AA10" s="44"/>
      <c r="AB10" s="44"/>
      <c r="AC10" s="44"/>
      <c r="AD10" s="45">
        <f>データ!R6</f>
        <v>3938</v>
      </c>
      <c r="AE10" s="45"/>
      <c r="AF10" s="45"/>
      <c r="AG10" s="45"/>
      <c r="AH10" s="45"/>
      <c r="AI10" s="45"/>
      <c r="AJ10" s="45"/>
      <c r="AK10" s="2"/>
      <c r="AL10" s="45">
        <f>データ!V6</f>
        <v>3855</v>
      </c>
      <c r="AM10" s="45"/>
      <c r="AN10" s="45"/>
      <c r="AO10" s="45"/>
      <c r="AP10" s="45"/>
      <c r="AQ10" s="45"/>
      <c r="AR10" s="45"/>
      <c r="AS10" s="45"/>
      <c r="AT10" s="44">
        <f>データ!W6</f>
        <v>1.49</v>
      </c>
      <c r="AU10" s="44"/>
      <c r="AV10" s="44"/>
      <c r="AW10" s="44"/>
      <c r="AX10" s="44"/>
      <c r="AY10" s="44"/>
      <c r="AZ10" s="44"/>
      <c r="BA10" s="44"/>
      <c r="BB10" s="44">
        <f>データ!X6</f>
        <v>2587.25</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9" t="s">
        <v>115</v>
      </c>
      <c r="BM66" s="80"/>
      <c r="BN66" s="80"/>
      <c r="BO66" s="80"/>
      <c r="BP66" s="80"/>
      <c r="BQ66" s="80"/>
      <c r="BR66" s="80"/>
      <c r="BS66" s="80"/>
      <c r="BT66" s="80"/>
      <c r="BU66" s="80"/>
      <c r="BV66" s="80"/>
      <c r="BW66" s="80"/>
      <c r="BX66" s="80"/>
      <c r="BY66" s="80"/>
      <c r="BZ66" s="8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9"/>
      <c r="BM67" s="80"/>
      <c r="BN67" s="80"/>
      <c r="BO67" s="80"/>
      <c r="BP67" s="80"/>
      <c r="BQ67" s="80"/>
      <c r="BR67" s="80"/>
      <c r="BS67" s="80"/>
      <c r="BT67" s="80"/>
      <c r="BU67" s="80"/>
      <c r="BV67" s="80"/>
      <c r="BW67" s="80"/>
      <c r="BX67" s="80"/>
      <c r="BY67" s="80"/>
      <c r="BZ67" s="8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9"/>
      <c r="BM68" s="80"/>
      <c r="BN68" s="80"/>
      <c r="BO68" s="80"/>
      <c r="BP68" s="80"/>
      <c r="BQ68" s="80"/>
      <c r="BR68" s="80"/>
      <c r="BS68" s="80"/>
      <c r="BT68" s="80"/>
      <c r="BU68" s="80"/>
      <c r="BV68" s="80"/>
      <c r="BW68" s="80"/>
      <c r="BX68" s="80"/>
      <c r="BY68" s="80"/>
      <c r="BZ68" s="8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9"/>
      <c r="BM69" s="80"/>
      <c r="BN69" s="80"/>
      <c r="BO69" s="80"/>
      <c r="BP69" s="80"/>
      <c r="BQ69" s="80"/>
      <c r="BR69" s="80"/>
      <c r="BS69" s="80"/>
      <c r="BT69" s="80"/>
      <c r="BU69" s="80"/>
      <c r="BV69" s="80"/>
      <c r="BW69" s="80"/>
      <c r="BX69" s="80"/>
      <c r="BY69" s="80"/>
      <c r="BZ69" s="8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9"/>
      <c r="BM70" s="80"/>
      <c r="BN70" s="80"/>
      <c r="BO70" s="80"/>
      <c r="BP70" s="80"/>
      <c r="BQ70" s="80"/>
      <c r="BR70" s="80"/>
      <c r="BS70" s="80"/>
      <c r="BT70" s="80"/>
      <c r="BU70" s="80"/>
      <c r="BV70" s="80"/>
      <c r="BW70" s="80"/>
      <c r="BX70" s="80"/>
      <c r="BY70" s="80"/>
      <c r="BZ70" s="8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9"/>
      <c r="BM71" s="80"/>
      <c r="BN71" s="80"/>
      <c r="BO71" s="80"/>
      <c r="BP71" s="80"/>
      <c r="BQ71" s="80"/>
      <c r="BR71" s="80"/>
      <c r="BS71" s="80"/>
      <c r="BT71" s="80"/>
      <c r="BU71" s="80"/>
      <c r="BV71" s="80"/>
      <c r="BW71" s="80"/>
      <c r="BX71" s="80"/>
      <c r="BY71" s="80"/>
      <c r="BZ71" s="8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9"/>
      <c r="BM72" s="80"/>
      <c r="BN72" s="80"/>
      <c r="BO72" s="80"/>
      <c r="BP72" s="80"/>
      <c r="BQ72" s="80"/>
      <c r="BR72" s="80"/>
      <c r="BS72" s="80"/>
      <c r="BT72" s="80"/>
      <c r="BU72" s="80"/>
      <c r="BV72" s="80"/>
      <c r="BW72" s="80"/>
      <c r="BX72" s="80"/>
      <c r="BY72" s="80"/>
      <c r="BZ72" s="8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9"/>
      <c r="BM73" s="80"/>
      <c r="BN73" s="80"/>
      <c r="BO73" s="80"/>
      <c r="BP73" s="80"/>
      <c r="BQ73" s="80"/>
      <c r="BR73" s="80"/>
      <c r="BS73" s="80"/>
      <c r="BT73" s="80"/>
      <c r="BU73" s="80"/>
      <c r="BV73" s="80"/>
      <c r="BW73" s="80"/>
      <c r="BX73" s="80"/>
      <c r="BY73" s="80"/>
      <c r="BZ73" s="8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9"/>
      <c r="BM74" s="80"/>
      <c r="BN74" s="80"/>
      <c r="BO74" s="80"/>
      <c r="BP74" s="80"/>
      <c r="BQ74" s="80"/>
      <c r="BR74" s="80"/>
      <c r="BS74" s="80"/>
      <c r="BT74" s="80"/>
      <c r="BU74" s="80"/>
      <c r="BV74" s="80"/>
      <c r="BW74" s="80"/>
      <c r="BX74" s="80"/>
      <c r="BY74" s="80"/>
      <c r="BZ74" s="8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9"/>
      <c r="BM75" s="80"/>
      <c r="BN75" s="80"/>
      <c r="BO75" s="80"/>
      <c r="BP75" s="80"/>
      <c r="BQ75" s="80"/>
      <c r="BR75" s="80"/>
      <c r="BS75" s="80"/>
      <c r="BT75" s="80"/>
      <c r="BU75" s="80"/>
      <c r="BV75" s="80"/>
      <c r="BW75" s="80"/>
      <c r="BX75" s="80"/>
      <c r="BY75" s="80"/>
      <c r="BZ75" s="8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9"/>
      <c r="BM76" s="80"/>
      <c r="BN76" s="80"/>
      <c r="BO76" s="80"/>
      <c r="BP76" s="80"/>
      <c r="BQ76" s="80"/>
      <c r="BR76" s="80"/>
      <c r="BS76" s="80"/>
      <c r="BT76" s="80"/>
      <c r="BU76" s="80"/>
      <c r="BV76" s="80"/>
      <c r="BW76" s="80"/>
      <c r="BX76" s="80"/>
      <c r="BY76" s="80"/>
      <c r="BZ76" s="8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9"/>
      <c r="BM77" s="80"/>
      <c r="BN77" s="80"/>
      <c r="BO77" s="80"/>
      <c r="BP77" s="80"/>
      <c r="BQ77" s="80"/>
      <c r="BR77" s="80"/>
      <c r="BS77" s="80"/>
      <c r="BT77" s="80"/>
      <c r="BU77" s="80"/>
      <c r="BV77" s="80"/>
      <c r="BW77" s="80"/>
      <c r="BX77" s="80"/>
      <c r="BY77" s="80"/>
      <c r="BZ77" s="8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9"/>
      <c r="BM78" s="80"/>
      <c r="BN78" s="80"/>
      <c r="BO78" s="80"/>
      <c r="BP78" s="80"/>
      <c r="BQ78" s="80"/>
      <c r="BR78" s="80"/>
      <c r="BS78" s="80"/>
      <c r="BT78" s="80"/>
      <c r="BU78" s="80"/>
      <c r="BV78" s="80"/>
      <c r="BW78" s="80"/>
      <c r="BX78" s="80"/>
      <c r="BY78" s="80"/>
      <c r="BZ78" s="8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9"/>
      <c r="BM79" s="80"/>
      <c r="BN79" s="80"/>
      <c r="BO79" s="80"/>
      <c r="BP79" s="80"/>
      <c r="BQ79" s="80"/>
      <c r="BR79" s="80"/>
      <c r="BS79" s="80"/>
      <c r="BT79" s="80"/>
      <c r="BU79" s="80"/>
      <c r="BV79" s="80"/>
      <c r="BW79" s="80"/>
      <c r="BX79" s="80"/>
      <c r="BY79" s="80"/>
      <c r="BZ79" s="8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9"/>
      <c r="BM80" s="80"/>
      <c r="BN80" s="80"/>
      <c r="BO80" s="80"/>
      <c r="BP80" s="80"/>
      <c r="BQ80" s="80"/>
      <c r="BR80" s="80"/>
      <c r="BS80" s="80"/>
      <c r="BT80" s="80"/>
      <c r="BU80" s="80"/>
      <c r="BV80" s="80"/>
      <c r="BW80" s="80"/>
      <c r="BX80" s="80"/>
      <c r="BY80" s="80"/>
      <c r="BZ80" s="8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9"/>
      <c r="BM81" s="80"/>
      <c r="BN81" s="80"/>
      <c r="BO81" s="80"/>
      <c r="BP81" s="80"/>
      <c r="BQ81" s="80"/>
      <c r="BR81" s="80"/>
      <c r="BS81" s="80"/>
      <c r="BT81" s="80"/>
      <c r="BU81" s="80"/>
      <c r="BV81" s="80"/>
      <c r="BW81" s="80"/>
      <c r="BX81" s="80"/>
      <c r="BY81" s="80"/>
      <c r="BZ81" s="8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82"/>
      <c r="BM82" s="83"/>
      <c r="BN82" s="83"/>
      <c r="BO82" s="83"/>
      <c r="BP82" s="83"/>
      <c r="BQ82" s="83"/>
      <c r="BR82" s="83"/>
      <c r="BS82" s="83"/>
      <c r="BT82" s="83"/>
      <c r="BU82" s="83"/>
      <c r="BV82" s="83"/>
      <c r="BW82" s="83"/>
      <c r="BX82" s="83"/>
      <c r="BY82" s="83"/>
      <c r="BZ82" s="84"/>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yZE6Y0awx4MBpnbxEenlFgVok1IR+GKWHcrbmba83i0EumrEVnfqTzSDwus/67P+H+QqRZvAP5m8Qngbv2tL1g==" saltValue="KN8uhWn2TnCN8mK+VnOMX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203831</v>
      </c>
      <c r="D6" s="19">
        <f t="shared" si="3"/>
        <v>46</v>
      </c>
      <c r="E6" s="19">
        <f t="shared" si="3"/>
        <v>17</v>
      </c>
      <c r="F6" s="19">
        <f t="shared" si="3"/>
        <v>5</v>
      </c>
      <c r="G6" s="19">
        <f t="shared" si="3"/>
        <v>0</v>
      </c>
      <c r="H6" s="19" t="str">
        <f t="shared" si="3"/>
        <v>長野県　箕輪町</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58.93</v>
      </c>
      <c r="P6" s="20">
        <f t="shared" si="3"/>
        <v>15.89</v>
      </c>
      <c r="Q6" s="20">
        <f t="shared" si="3"/>
        <v>83.92</v>
      </c>
      <c r="R6" s="20">
        <f t="shared" si="3"/>
        <v>3938</v>
      </c>
      <c r="S6" s="20">
        <f t="shared" si="3"/>
        <v>24387</v>
      </c>
      <c r="T6" s="20">
        <f t="shared" si="3"/>
        <v>85.91</v>
      </c>
      <c r="U6" s="20">
        <f t="shared" si="3"/>
        <v>283.87</v>
      </c>
      <c r="V6" s="20">
        <f t="shared" si="3"/>
        <v>3855</v>
      </c>
      <c r="W6" s="20">
        <f t="shared" si="3"/>
        <v>1.49</v>
      </c>
      <c r="X6" s="20">
        <f t="shared" si="3"/>
        <v>2587.25</v>
      </c>
      <c r="Y6" s="21">
        <f>IF(Y7="",NA(),Y7)</f>
        <v>106.6</v>
      </c>
      <c r="Z6" s="21">
        <f t="shared" ref="Z6:AH6" si="4">IF(Z7="",NA(),Z7)</f>
        <v>106.36</v>
      </c>
      <c r="AA6" s="21">
        <f t="shared" si="4"/>
        <v>105.16</v>
      </c>
      <c r="AB6" s="21">
        <f t="shared" si="4"/>
        <v>105.91</v>
      </c>
      <c r="AC6" s="21">
        <f t="shared" si="4"/>
        <v>105.15</v>
      </c>
      <c r="AD6" s="21">
        <f t="shared" si="4"/>
        <v>103.09</v>
      </c>
      <c r="AE6" s="21">
        <f t="shared" si="4"/>
        <v>102.11</v>
      </c>
      <c r="AF6" s="21">
        <f t="shared" si="4"/>
        <v>101.91</v>
      </c>
      <c r="AG6" s="21">
        <f t="shared" si="4"/>
        <v>103.07</v>
      </c>
      <c r="AH6" s="21">
        <f t="shared" si="4"/>
        <v>103.04</v>
      </c>
      <c r="AI6" s="20" t="str">
        <f>IF(AI7="","",IF(AI7="-","【-】","【"&amp;SUBSTITUTE(TEXT(AI7,"#,##0.00"),"-","△")&amp;"】"))</f>
        <v>【104.30】</v>
      </c>
      <c r="AJ6" s="20">
        <f>IF(AJ7="",NA(),AJ7)</f>
        <v>0</v>
      </c>
      <c r="AK6" s="20">
        <f t="shared" ref="AK6:AS6" si="5">IF(AK7="",NA(),AK7)</f>
        <v>0</v>
      </c>
      <c r="AL6" s="20">
        <f t="shared" si="5"/>
        <v>0</v>
      </c>
      <c r="AM6" s="20">
        <f t="shared" si="5"/>
        <v>0</v>
      </c>
      <c r="AN6" s="20">
        <f t="shared" si="5"/>
        <v>0</v>
      </c>
      <c r="AO6" s="21">
        <f t="shared" si="5"/>
        <v>101.24</v>
      </c>
      <c r="AP6" s="21">
        <f t="shared" si="5"/>
        <v>124.9</v>
      </c>
      <c r="AQ6" s="21">
        <f t="shared" si="5"/>
        <v>124.8</v>
      </c>
      <c r="AR6" s="21">
        <f t="shared" si="5"/>
        <v>120.64</v>
      </c>
      <c r="AS6" s="21">
        <f t="shared" si="5"/>
        <v>100.31</v>
      </c>
      <c r="AT6" s="20" t="str">
        <f>IF(AT7="","",IF(AT7="-","【-】","【"&amp;SUBSTITUTE(TEXT(AT7,"#,##0.00"),"-","△")&amp;"】"))</f>
        <v>【102.74】</v>
      </c>
      <c r="AU6" s="21">
        <f>IF(AU7="",NA(),AU7)</f>
        <v>54.76</v>
      </c>
      <c r="AV6" s="21">
        <f t="shared" ref="AV6:BD6" si="6">IF(AV7="",NA(),AV7)</f>
        <v>52.49</v>
      </c>
      <c r="AW6" s="21">
        <f t="shared" si="6"/>
        <v>52.28</v>
      </c>
      <c r="AX6" s="21">
        <f t="shared" si="6"/>
        <v>47.93</v>
      </c>
      <c r="AY6" s="21">
        <f t="shared" si="6"/>
        <v>47.93</v>
      </c>
      <c r="AZ6" s="21">
        <f t="shared" si="6"/>
        <v>37.24</v>
      </c>
      <c r="BA6" s="21">
        <f t="shared" si="6"/>
        <v>33.58</v>
      </c>
      <c r="BB6" s="21">
        <f t="shared" si="6"/>
        <v>35.42</v>
      </c>
      <c r="BC6" s="21">
        <f t="shared" si="6"/>
        <v>39.82</v>
      </c>
      <c r="BD6" s="21">
        <f t="shared" si="6"/>
        <v>41.03</v>
      </c>
      <c r="BE6" s="20" t="str">
        <f>IF(BE7="","",IF(BE7="-","【-】","【"&amp;SUBSTITUTE(TEXT(BE7,"#,##0.00"),"-","△")&amp;"】"))</f>
        <v>【47.19】</v>
      </c>
      <c r="BF6" s="20">
        <f>IF(BF7="",NA(),BF7)</f>
        <v>0</v>
      </c>
      <c r="BG6" s="21">
        <f t="shared" ref="BG6:BO6" si="7">IF(BG7="",NA(),BG7)</f>
        <v>1704.96</v>
      </c>
      <c r="BH6" s="20">
        <f t="shared" si="7"/>
        <v>0</v>
      </c>
      <c r="BI6" s="20">
        <f t="shared" si="7"/>
        <v>0</v>
      </c>
      <c r="BJ6" s="21">
        <f t="shared" si="7"/>
        <v>125.94</v>
      </c>
      <c r="BK6" s="21">
        <f t="shared" si="7"/>
        <v>783.8</v>
      </c>
      <c r="BL6" s="21">
        <f t="shared" si="7"/>
        <v>778.81</v>
      </c>
      <c r="BM6" s="21">
        <f t="shared" si="7"/>
        <v>718.49</v>
      </c>
      <c r="BN6" s="21">
        <f t="shared" si="7"/>
        <v>743.31</v>
      </c>
      <c r="BO6" s="21">
        <f t="shared" si="7"/>
        <v>796.8</v>
      </c>
      <c r="BP6" s="20" t="str">
        <f>IF(BP7="","",IF(BP7="-","【-】","【"&amp;SUBSTITUTE(TEXT(BP7,"#,##0.00"),"-","△")&amp;"】"))</f>
        <v>【798.10】</v>
      </c>
      <c r="BQ6" s="21">
        <f>IF(BQ7="",NA(),BQ7)</f>
        <v>103.33</v>
      </c>
      <c r="BR6" s="21">
        <f t="shared" ref="BR6:BZ6" si="8">IF(BR7="",NA(),BR7)</f>
        <v>118.74</v>
      </c>
      <c r="BS6" s="21">
        <f t="shared" si="8"/>
        <v>97.77</v>
      </c>
      <c r="BT6" s="21">
        <f t="shared" si="8"/>
        <v>91.12</v>
      </c>
      <c r="BU6" s="21">
        <f t="shared" si="8"/>
        <v>84.9</v>
      </c>
      <c r="BV6" s="21">
        <f t="shared" si="8"/>
        <v>68.11</v>
      </c>
      <c r="BW6" s="21">
        <f t="shared" si="8"/>
        <v>67.23</v>
      </c>
      <c r="BX6" s="21">
        <f t="shared" si="8"/>
        <v>61.82</v>
      </c>
      <c r="BY6" s="21">
        <f t="shared" si="8"/>
        <v>61.15</v>
      </c>
      <c r="BZ6" s="21">
        <f t="shared" si="8"/>
        <v>58.41</v>
      </c>
      <c r="CA6" s="20" t="str">
        <f>IF(CA7="","",IF(CA7="-","【-】","【"&amp;SUBSTITUTE(TEXT(CA7,"#,##0.00"),"-","△")&amp;"】"))</f>
        <v>【54.51】</v>
      </c>
      <c r="CB6" s="21">
        <f>IF(CB7="",NA(),CB7)</f>
        <v>186.06</v>
      </c>
      <c r="CC6" s="21">
        <f t="shared" ref="CC6:CK6" si="9">IF(CC7="",NA(),CC7)</f>
        <v>162.31</v>
      </c>
      <c r="CD6" s="21">
        <f t="shared" si="9"/>
        <v>198.55</v>
      </c>
      <c r="CE6" s="21">
        <f t="shared" si="9"/>
        <v>215.23</v>
      </c>
      <c r="CF6" s="21">
        <f t="shared" si="9"/>
        <v>232.09</v>
      </c>
      <c r="CG6" s="21">
        <f t="shared" si="9"/>
        <v>222.41</v>
      </c>
      <c r="CH6" s="21">
        <f t="shared" si="9"/>
        <v>228.21</v>
      </c>
      <c r="CI6" s="21">
        <f t="shared" si="9"/>
        <v>246.9</v>
      </c>
      <c r="CJ6" s="21">
        <f t="shared" si="9"/>
        <v>250.43</v>
      </c>
      <c r="CK6" s="21">
        <f t="shared" si="9"/>
        <v>267.33999999999997</v>
      </c>
      <c r="CL6" s="20" t="str">
        <f>IF(CL7="","",IF(CL7="-","【-】","【"&amp;SUBSTITUTE(TEXT(CL7,"#,##0.00"),"-","△")&amp;"】"))</f>
        <v>【286.33】</v>
      </c>
      <c r="CM6" s="21">
        <f>IF(CM7="",NA(),CM7)</f>
        <v>65.239999999999995</v>
      </c>
      <c r="CN6" s="21">
        <f t="shared" ref="CN6:CV6" si="10">IF(CN7="",NA(),CN7)</f>
        <v>64.2</v>
      </c>
      <c r="CO6" s="21">
        <f t="shared" si="10"/>
        <v>61.34</v>
      </c>
      <c r="CP6" s="21">
        <f t="shared" si="10"/>
        <v>59.19</v>
      </c>
      <c r="CQ6" s="21">
        <f t="shared" si="10"/>
        <v>66.02</v>
      </c>
      <c r="CR6" s="21">
        <f t="shared" si="10"/>
        <v>55.26</v>
      </c>
      <c r="CS6" s="21">
        <f t="shared" si="10"/>
        <v>54.54</v>
      </c>
      <c r="CT6" s="21">
        <f t="shared" si="10"/>
        <v>52.9</v>
      </c>
      <c r="CU6" s="21">
        <f t="shared" si="10"/>
        <v>52.63</v>
      </c>
      <c r="CV6" s="21">
        <f t="shared" si="10"/>
        <v>52.34</v>
      </c>
      <c r="CW6" s="20" t="str">
        <f>IF(CW7="","",IF(CW7="-","【-】","【"&amp;SUBSTITUTE(TEXT(CW7,"#,##0.00"),"-","△")&amp;"】"))</f>
        <v>【49.92】</v>
      </c>
      <c r="CX6" s="21">
        <f>IF(CX7="",NA(),CX7)</f>
        <v>92.44</v>
      </c>
      <c r="CY6" s="21">
        <f t="shared" ref="CY6:DG6" si="11">IF(CY7="",NA(),CY7)</f>
        <v>95.64</v>
      </c>
      <c r="CZ6" s="21">
        <f t="shared" si="11"/>
        <v>94.05</v>
      </c>
      <c r="DA6" s="21">
        <f t="shared" si="11"/>
        <v>95.75</v>
      </c>
      <c r="DB6" s="21">
        <f t="shared" si="11"/>
        <v>95.77</v>
      </c>
      <c r="DC6" s="21">
        <f t="shared" si="11"/>
        <v>90.52</v>
      </c>
      <c r="DD6" s="21">
        <f t="shared" si="11"/>
        <v>90.3</v>
      </c>
      <c r="DE6" s="21">
        <f t="shared" si="11"/>
        <v>90.3</v>
      </c>
      <c r="DF6" s="21">
        <f t="shared" si="11"/>
        <v>90.32</v>
      </c>
      <c r="DG6" s="21">
        <f t="shared" si="11"/>
        <v>90.05</v>
      </c>
      <c r="DH6" s="20" t="str">
        <f>IF(DH7="","",IF(DH7="-","【-】","【"&amp;SUBSTITUTE(TEXT(DH7,"#,##0.00"),"-","△")&amp;"】"))</f>
        <v>【87.80】</v>
      </c>
      <c r="DI6" s="21">
        <f>IF(DI7="",NA(),DI7)</f>
        <v>24.11</v>
      </c>
      <c r="DJ6" s="21">
        <f t="shared" ref="DJ6:DR6" si="12">IF(DJ7="",NA(),DJ7)</f>
        <v>26.95</v>
      </c>
      <c r="DK6" s="21">
        <f t="shared" si="12"/>
        <v>29.59</v>
      </c>
      <c r="DL6" s="21">
        <f t="shared" si="12"/>
        <v>32.17</v>
      </c>
      <c r="DM6" s="21">
        <f t="shared" si="12"/>
        <v>34.72</v>
      </c>
      <c r="DN6" s="21">
        <f t="shared" si="12"/>
        <v>24.8</v>
      </c>
      <c r="DO6" s="21">
        <f t="shared" si="12"/>
        <v>28.12</v>
      </c>
      <c r="DP6" s="21">
        <f t="shared" si="12"/>
        <v>28.79</v>
      </c>
      <c r="DQ6" s="21">
        <f t="shared" si="12"/>
        <v>30.5</v>
      </c>
      <c r="DR6" s="21">
        <f t="shared" si="12"/>
        <v>30.49</v>
      </c>
      <c r="DS6" s="20" t="str">
        <f>IF(DS7="","",IF(DS7="-","【-】","【"&amp;SUBSTITUTE(TEXT(DS7,"#,##0.00"),"-","△")&amp;"】"))</f>
        <v>【28.46】</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1">
        <f t="shared" si="13"/>
        <v>0.05</v>
      </c>
      <c r="ED6" s="20" t="str">
        <f>IF(ED7="","",IF(ED7="-","【-】","【"&amp;SUBSTITUTE(TEXT(ED7,"#,##0.00"),"-","△")&amp;"】"))</f>
        <v>【0.03】</v>
      </c>
      <c r="EE6" s="20">
        <f>IF(EE7="",NA(),EE7)</f>
        <v>0</v>
      </c>
      <c r="EF6" s="20">
        <f t="shared" ref="EF6:EN6" si="14">IF(EF7="",NA(),EF7)</f>
        <v>0</v>
      </c>
      <c r="EG6" s="21">
        <f t="shared" si="14"/>
        <v>0.18</v>
      </c>
      <c r="EH6" s="20">
        <f t="shared" si="14"/>
        <v>0</v>
      </c>
      <c r="EI6" s="20">
        <f t="shared" si="14"/>
        <v>0</v>
      </c>
      <c r="EJ6" s="21">
        <f t="shared" si="14"/>
        <v>0.02</v>
      </c>
      <c r="EK6" s="21">
        <f t="shared" si="14"/>
        <v>0.01</v>
      </c>
      <c r="EL6" s="21">
        <f t="shared" si="14"/>
        <v>0.01</v>
      </c>
      <c r="EM6" s="21">
        <f t="shared" si="14"/>
        <v>0.02</v>
      </c>
      <c r="EN6" s="21">
        <f t="shared" si="14"/>
        <v>0.02</v>
      </c>
      <c r="EO6" s="20" t="str">
        <f>IF(EO7="","",IF(EO7="-","【-】","【"&amp;SUBSTITUTE(TEXT(EO7,"#,##0.00"),"-","△")&amp;"】"))</f>
        <v>【0.02】</v>
      </c>
    </row>
    <row r="7" spans="1:148" s="22" customFormat="1" x14ac:dyDescent="0.15">
      <c r="A7" s="14"/>
      <c r="B7" s="23">
        <v>2024</v>
      </c>
      <c r="C7" s="23">
        <v>203831</v>
      </c>
      <c r="D7" s="23">
        <v>46</v>
      </c>
      <c r="E7" s="23">
        <v>17</v>
      </c>
      <c r="F7" s="23">
        <v>5</v>
      </c>
      <c r="G7" s="23">
        <v>0</v>
      </c>
      <c r="H7" s="23" t="s">
        <v>96</v>
      </c>
      <c r="I7" s="23" t="s">
        <v>97</v>
      </c>
      <c r="J7" s="23" t="s">
        <v>98</v>
      </c>
      <c r="K7" s="23" t="s">
        <v>99</v>
      </c>
      <c r="L7" s="23" t="s">
        <v>100</v>
      </c>
      <c r="M7" s="23" t="s">
        <v>101</v>
      </c>
      <c r="N7" s="24" t="s">
        <v>102</v>
      </c>
      <c r="O7" s="24">
        <v>58.93</v>
      </c>
      <c r="P7" s="24">
        <v>15.89</v>
      </c>
      <c r="Q7" s="24">
        <v>83.92</v>
      </c>
      <c r="R7" s="24">
        <v>3938</v>
      </c>
      <c r="S7" s="24">
        <v>24387</v>
      </c>
      <c r="T7" s="24">
        <v>85.91</v>
      </c>
      <c r="U7" s="24">
        <v>283.87</v>
      </c>
      <c r="V7" s="24">
        <v>3855</v>
      </c>
      <c r="W7" s="24">
        <v>1.49</v>
      </c>
      <c r="X7" s="24">
        <v>2587.25</v>
      </c>
      <c r="Y7" s="24">
        <v>106.6</v>
      </c>
      <c r="Z7" s="24">
        <v>106.36</v>
      </c>
      <c r="AA7" s="24">
        <v>105.16</v>
      </c>
      <c r="AB7" s="24">
        <v>105.91</v>
      </c>
      <c r="AC7" s="24">
        <v>105.15</v>
      </c>
      <c r="AD7" s="24">
        <v>103.09</v>
      </c>
      <c r="AE7" s="24">
        <v>102.11</v>
      </c>
      <c r="AF7" s="24">
        <v>101.91</v>
      </c>
      <c r="AG7" s="24">
        <v>103.07</v>
      </c>
      <c r="AH7" s="24">
        <v>103.04</v>
      </c>
      <c r="AI7" s="24">
        <v>104.3</v>
      </c>
      <c r="AJ7" s="24">
        <v>0</v>
      </c>
      <c r="AK7" s="24">
        <v>0</v>
      </c>
      <c r="AL7" s="24">
        <v>0</v>
      </c>
      <c r="AM7" s="24">
        <v>0</v>
      </c>
      <c r="AN7" s="24">
        <v>0</v>
      </c>
      <c r="AO7" s="24">
        <v>101.24</v>
      </c>
      <c r="AP7" s="24">
        <v>124.9</v>
      </c>
      <c r="AQ7" s="24">
        <v>124.8</v>
      </c>
      <c r="AR7" s="24">
        <v>120.64</v>
      </c>
      <c r="AS7" s="24">
        <v>100.31</v>
      </c>
      <c r="AT7" s="24">
        <v>102.74</v>
      </c>
      <c r="AU7" s="24">
        <v>54.76</v>
      </c>
      <c r="AV7" s="24">
        <v>52.49</v>
      </c>
      <c r="AW7" s="24">
        <v>52.28</v>
      </c>
      <c r="AX7" s="24">
        <v>47.93</v>
      </c>
      <c r="AY7" s="24">
        <v>47.93</v>
      </c>
      <c r="AZ7" s="24">
        <v>37.24</v>
      </c>
      <c r="BA7" s="24">
        <v>33.58</v>
      </c>
      <c r="BB7" s="24">
        <v>35.42</v>
      </c>
      <c r="BC7" s="24">
        <v>39.82</v>
      </c>
      <c r="BD7" s="24">
        <v>41.03</v>
      </c>
      <c r="BE7" s="24">
        <v>47.19</v>
      </c>
      <c r="BF7" s="24">
        <v>0</v>
      </c>
      <c r="BG7" s="24">
        <v>1704.96</v>
      </c>
      <c r="BH7" s="24">
        <v>0</v>
      </c>
      <c r="BI7" s="24">
        <v>0</v>
      </c>
      <c r="BJ7" s="24">
        <v>125.94</v>
      </c>
      <c r="BK7" s="24">
        <v>783.8</v>
      </c>
      <c r="BL7" s="24">
        <v>778.81</v>
      </c>
      <c r="BM7" s="24">
        <v>718.49</v>
      </c>
      <c r="BN7" s="24">
        <v>743.31</v>
      </c>
      <c r="BO7" s="24">
        <v>796.8</v>
      </c>
      <c r="BP7" s="24">
        <v>798.1</v>
      </c>
      <c r="BQ7" s="24">
        <v>103.33</v>
      </c>
      <c r="BR7" s="24">
        <v>118.74</v>
      </c>
      <c r="BS7" s="24">
        <v>97.77</v>
      </c>
      <c r="BT7" s="24">
        <v>91.12</v>
      </c>
      <c r="BU7" s="24">
        <v>84.9</v>
      </c>
      <c r="BV7" s="24">
        <v>68.11</v>
      </c>
      <c r="BW7" s="24">
        <v>67.23</v>
      </c>
      <c r="BX7" s="24">
        <v>61.82</v>
      </c>
      <c r="BY7" s="24">
        <v>61.15</v>
      </c>
      <c r="BZ7" s="24">
        <v>58.41</v>
      </c>
      <c r="CA7" s="24">
        <v>54.51</v>
      </c>
      <c r="CB7" s="24">
        <v>186.06</v>
      </c>
      <c r="CC7" s="24">
        <v>162.31</v>
      </c>
      <c r="CD7" s="24">
        <v>198.55</v>
      </c>
      <c r="CE7" s="24">
        <v>215.23</v>
      </c>
      <c r="CF7" s="24">
        <v>232.09</v>
      </c>
      <c r="CG7" s="24">
        <v>222.41</v>
      </c>
      <c r="CH7" s="24">
        <v>228.21</v>
      </c>
      <c r="CI7" s="24">
        <v>246.9</v>
      </c>
      <c r="CJ7" s="24">
        <v>250.43</v>
      </c>
      <c r="CK7" s="24">
        <v>267.33999999999997</v>
      </c>
      <c r="CL7" s="24">
        <v>286.33</v>
      </c>
      <c r="CM7" s="24">
        <v>65.239999999999995</v>
      </c>
      <c r="CN7" s="24">
        <v>64.2</v>
      </c>
      <c r="CO7" s="24">
        <v>61.34</v>
      </c>
      <c r="CP7" s="24">
        <v>59.19</v>
      </c>
      <c r="CQ7" s="24">
        <v>66.02</v>
      </c>
      <c r="CR7" s="24">
        <v>55.26</v>
      </c>
      <c r="CS7" s="24">
        <v>54.54</v>
      </c>
      <c r="CT7" s="24">
        <v>52.9</v>
      </c>
      <c r="CU7" s="24">
        <v>52.63</v>
      </c>
      <c r="CV7" s="24">
        <v>52.34</v>
      </c>
      <c r="CW7" s="24">
        <v>49.92</v>
      </c>
      <c r="CX7" s="24">
        <v>92.44</v>
      </c>
      <c r="CY7" s="24">
        <v>95.64</v>
      </c>
      <c r="CZ7" s="24">
        <v>94.05</v>
      </c>
      <c r="DA7" s="24">
        <v>95.75</v>
      </c>
      <c r="DB7" s="24">
        <v>95.77</v>
      </c>
      <c r="DC7" s="24">
        <v>90.52</v>
      </c>
      <c r="DD7" s="24">
        <v>90.3</v>
      </c>
      <c r="DE7" s="24">
        <v>90.3</v>
      </c>
      <c r="DF7" s="24">
        <v>90.32</v>
      </c>
      <c r="DG7" s="24">
        <v>90.05</v>
      </c>
      <c r="DH7" s="24">
        <v>87.8</v>
      </c>
      <c r="DI7" s="24">
        <v>24.11</v>
      </c>
      <c r="DJ7" s="24">
        <v>26.95</v>
      </c>
      <c r="DK7" s="24">
        <v>29.59</v>
      </c>
      <c r="DL7" s="24">
        <v>32.17</v>
      </c>
      <c r="DM7" s="24">
        <v>34.72</v>
      </c>
      <c r="DN7" s="24">
        <v>24.8</v>
      </c>
      <c r="DO7" s="24">
        <v>28.12</v>
      </c>
      <c r="DP7" s="24">
        <v>28.79</v>
      </c>
      <c r="DQ7" s="24">
        <v>30.5</v>
      </c>
      <c r="DR7" s="24">
        <v>30.49</v>
      </c>
      <c r="DS7" s="24">
        <v>28.46</v>
      </c>
      <c r="DT7" s="24">
        <v>0</v>
      </c>
      <c r="DU7" s="24">
        <v>0</v>
      </c>
      <c r="DV7" s="24">
        <v>0</v>
      </c>
      <c r="DW7" s="24">
        <v>0</v>
      </c>
      <c r="DX7" s="24">
        <v>0</v>
      </c>
      <c r="DY7" s="24">
        <v>0</v>
      </c>
      <c r="DZ7" s="24">
        <v>0</v>
      </c>
      <c r="EA7" s="24">
        <v>0</v>
      </c>
      <c r="EB7" s="24">
        <v>0</v>
      </c>
      <c r="EC7" s="24">
        <v>0.05</v>
      </c>
      <c r="ED7" s="24">
        <v>0.03</v>
      </c>
      <c r="EE7" s="24">
        <v>0</v>
      </c>
      <c r="EF7" s="24">
        <v>0</v>
      </c>
      <c r="EG7" s="24">
        <v>0.18</v>
      </c>
      <c r="EH7" s="24">
        <v>0</v>
      </c>
      <c r="EI7" s="24">
        <v>0</v>
      </c>
      <c r="EJ7" s="24">
        <v>0.02</v>
      </c>
      <c r="EK7" s="24">
        <v>0.01</v>
      </c>
      <c r="EL7" s="24">
        <v>0.01</v>
      </c>
      <c r="EM7" s="24">
        <v>0.02</v>
      </c>
      <c r="EN7" s="24">
        <v>0.02</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111</v>
      </c>
      <c r="D13" t="s">
        <v>110</v>
      </c>
      <c r="E13" t="s">
        <v>111</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ta033695</cp:lastModifiedBy>
  <cp:lastPrinted>2026-01-26T00:19:00Z</cp:lastPrinted>
  <dcterms:created xsi:type="dcterms:W3CDTF">2025-12-23T06:20:02Z</dcterms:created>
  <dcterms:modified xsi:type="dcterms:W3CDTF">2026-01-26T00:19:16Z</dcterms:modified>
  <cp:category/>
</cp:coreProperties>
</file>