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gwanfsv01\LGWAN接続系共有\910_水道課\10_水道管理係\公表『経営比較分析表』\R6\県提出\"/>
    </mc:Choice>
  </mc:AlternateContent>
  <xr:revisionPtr revIDLastSave="0" documentId="13_ncr:1_{F14F6262-D0C0-44F8-8745-CF98EF6EAF36}" xr6:coauthVersionLast="47" xr6:coauthVersionMax="47" xr10:uidLastSave="{00000000-0000-0000-0000-000000000000}"/>
  <workbookProtection workbookAlgorithmName="SHA-512" workbookHashValue="/QfQUXMnzQF3Wsh+sHXxNESb9MF7O4hB/rIRVg0zcEZXDn+BAys4tfLL75o/sO6MtcwlwWDUfTFXu2G3+y82xA==" workbookSaltValue="GF8OpLTzw2CsgK7NzNVHBg==" workbookSpinCount="100000" lockStructure="1"/>
  <bookViews>
    <workbookView xWindow="-120" yWindow="-120" windowWidth="29040" windowHeight="1477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<sst xmlns="http://schemas.openxmlformats.org/spreadsheetml/2006/main" count="228" uniqueCount="112">
  <si>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</si>
  <si>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</si>
  <si>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</si>
  <si>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</si>
  <si>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</si>
  <si>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</si>
  <si>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</si>
  <si>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</si>
  <si>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</si>
  <si>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</si>
  <si>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</si>
  <si>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</si>
  <si>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</si>
  <si>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</si>
  <si>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</si>
  <si>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</si>
  <si>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</si>
  <si>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</si>
  <si>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</si>
  <si>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</si>
  <si>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</si>
  <si>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</si>
  <si>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</si>
  <si>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</si>
  <si>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</si>
  <si>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</si>
  <si>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</si>
  <si>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</si>
  <si>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</si>
  <si>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</si>
  <si>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</si>
  <si>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</si>
  <si>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</si>
  <si>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</si>
  <si>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</si>
  <si>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</si>
  <si>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</si>
  <si>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</si>
  <si>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</si>
  <si>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</si>
  <si>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</si>
  <si>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</si>
  <si>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</si>
  <si>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</si>
  <si>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</si>
  <si>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</si>
  <si>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</si>
  <si>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</si>
  <si>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</si>
  <si>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</si>
  <si>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</si>
  <si>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</si>
  <si>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</si>
  <si>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</si>
  <si>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</si>
  <si>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</si>
  <si>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</si>
  <si>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</si>
  <si>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</si>
  <si>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</si>
  <si>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</si>
  <si>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</si>
  <si>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</si>
  <si>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</si>
  <si>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</si>
  <si>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</si>
  <si>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</si>
  <si>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</si>
  <si>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</si>
  <si>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</si>
  <si>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</si>
  <si>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</si>
  <si>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</si>
  <si>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</si>
  <si>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</si>
  <si>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</si>
  <si>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</si>
  <si>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</si>
  <si>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</si>
  <si>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</si>
  <si>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</si>
  <si>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</si>
  <si>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</si>
  <si>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</si>
  <si>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</si>
  <si>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</si>
  <si>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</si>
  <si>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</si>
  <si>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</si>
  <si>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</si>
  <si>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</si>
  <si>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</si>
  <si>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</si>
  <si>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箕輪町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</si>
  <si>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</si>
  <si>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</si>
  <si>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</si>
  <si>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</si>
  <si>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</si>
  <si>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</si>
  <si>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</si>
  <si>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</si>
  <si>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</si>
  <si>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</si>
  <si>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</si>
  <si>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</si>
  <si>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</si>
  <si>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</si>
  <si>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</si>
  <si>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今後は、平成30年度に策定した「アセットマネジメント」により、耐用年数に達し更新時期を迎える管路の更新事業費の平準化を図りつつ財源確保や経営に与える影響を踏まえた上で計画的かつ効率的な管路更新に取り組む必要がある。これにより漏水等が減少し有収率が上昇することで給水収益の改善（経常収支比率の向上）が見込まれる。
　しかし、当年度から上伊那広域水道用水企業団の水道用水が値上げしたことにより受水費は増加した。また、今後の物価上昇により経費が増加すると料金回収率や給水原価は悪化していく。
　給水原価の削減に取り組んだうえで、適正な供給単価（水道料金）について検討し将来に渡ってサービスの提供が安定的に維持できるよう経営基盤を強化していく必要がある。</t>
    <rPh sb="162" eb="165">
      <t>トウネンド</t>
    </rPh>
    <rPh sb="180" eb="182">
      <t>スイドウ</t>
    </rPh>
    <rPh sb="182" eb="184">
      <t>ヨウスイ</t>
    </rPh>
    <phoneticPr fontId="4"/>
  </si>
  <si>
    <t>　”有形固定資産減価償却率”は若干の増加傾向を示している。これは取得した資産の減価償却が毎年進んでいることを示しており、時間の経過とともに資産の老朽化が進んでいることがわかる。
　また、法定耐用年数を超えた管路延長の割合を表す”管路経年化率”は前年度比0.51ポイント増加している。
　一方で、補助金を活用した重要給水施設排水管布設替工事により老朽管路の更新を行っているが、”管路更新率”は管路更新した延長が前年度より短いことから減少している。
　今後も管路の更新計画および整備計画により、財政的な見通しと裏付けを得てから管路更新を実施していく。</t>
    <rPh sb="122" eb="126">
      <t>ゼンネンドヒ</t>
    </rPh>
    <rPh sb="134" eb="136">
      <t>ゾウカ</t>
    </rPh>
    <rPh sb="195" eb="197">
      <t>カンロ</t>
    </rPh>
    <rPh sb="197" eb="199">
      <t>コウシン</t>
    </rPh>
    <rPh sb="201" eb="203">
      <t>エンチョウ</t>
    </rPh>
    <rPh sb="204" eb="207">
      <t>ゼンネンド</t>
    </rPh>
    <rPh sb="209" eb="210">
      <t>ミジカ</t>
    </rPh>
    <rPh sb="215" eb="217">
      <t>ゲンショウ</t>
    </rPh>
    <phoneticPr fontId="4"/>
  </si>
  <si>
    <r>
      <t>□現状分析
　給水収益等で維持管理費や支払利息等の費用をどの程度賄えているかを表す”経常収支比率”は100％を超えており、</t>
    </r>
    <r>
      <rPr>
        <sz val="10"/>
        <rFont val="ＭＳ ゴシック"/>
        <family val="3"/>
        <charset val="128"/>
      </rPr>
      <t>収支上は黒字で累積欠損金は生じていないようにみえる。当年度は経常収益が減少したため前年度比1.79ポイント減少した。</t>
    </r>
    <r>
      <rPr>
        <sz val="10"/>
        <color theme="1"/>
        <rFont val="ＭＳ ゴシック"/>
        <family val="3"/>
        <charset val="128"/>
      </rPr>
      <t xml:space="preserve">
　給水に係る費用を給水収益でどれだけ賄えているかを表す”料金回収率”について、損益の基準となる100％を上回ったが、給水収益、長期前受金戻入の減少により前年度比1.67ポイント減少した。
　</t>
    </r>
    <r>
      <rPr>
        <sz val="10"/>
        <rFont val="ＭＳ ゴシック"/>
        <family val="3"/>
        <charset val="128"/>
      </rPr>
      <t>短期的な債務に対する支払能力を表す指標である”流動比率”は基準である100％を上回り、流動負債の増加により前年度比85.82ポイント減少した。</t>
    </r>
    <r>
      <rPr>
        <sz val="10"/>
        <color theme="1"/>
        <rFont val="ＭＳ ゴシック"/>
        <family val="3"/>
        <charset val="128"/>
      </rPr>
      <t xml:space="preserve">
　給水収益に対する企業債残高の割合である”企業債残高対給水収益比率”は増加しつつあるがこの要因となるのが、配水管布設替工事等による企業債の借入増加によるものである。
　施設の利用状況や適正規模を判</t>
    </r>
    <r>
      <rPr>
        <sz val="10"/>
        <rFont val="ＭＳ ゴシック"/>
        <family val="3"/>
        <charset val="128"/>
      </rPr>
      <t>断する指標である”施設利用率”は、年間総配水量の増加に伴い、前年度比3.72ポイント増加している。一方で給水収益に直結する”有収率”は前年度比5.11ポイント減少している</t>
    </r>
    <r>
      <rPr>
        <sz val="10"/>
        <color theme="1"/>
        <rFont val="ＭＳ ゴシック"/>
        <family val="3"/>
        <charset val="128"/>
      </rPr>
      <t>。
■現状分析からみた課題
　料金回収率、給水原価は今後物価上昇により経費が増加すると料金回収率は100％を下回り、給水原価は増加する恐れがある。
　有収率は類似団体平均値よりも依然として低いことから引続き漏水等の対策に取り組む必要があると考えられる。平成30年度に策定済のアセットマネジメントを踏まえ、より効果的な管路更新を計画的に実施していきたい。
　</t>
    </r>
    <rPh sb="93" eb="95">
      <t>シュウエキ</t>
    </rPh>
    <rPh sb="96" eb="98">
      <t>ゲンショウ</t>
    </rPh>
    <rPh sb="178" eb="180">
      <t>キュウスイ</t>
    </rPh>
    <rPh sb="180" eb="182">
      <t>シュウエキ</t>
    </rPh>
    <rPh sb="183" eb="187">
      <t>チョウキマエウ</t>
    </rPh>
    <rPh sb="187" eb="188">
      <t>キン</t>
    </rPh>
    <rPh sb="188" eb="190">
      <t>レイニュウ</t>
    </rPh>
    <rPh sb="191" eb="193">
      <t>ゲンショウ</t>
    </rPh>
    <rPh sb="263" eb="265">
      <t>ゾウカ</t>
    </rPh>
    <rPh sb="281" eb="283">
      <t>ゲンショウ</t>
    </rPh>
    <rPh sb="405" eb="407">
      <t>ハイスイ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</si>
</sst>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0.21</c:v>
                </c:pt>
                <c:pt idx="1">
                  <c:v>0.35</c:v>
                </c:pt>
                <c:pt idx="2">
                  <c:v>0.77</c:v>
                </c:pt>
                <c:pt idx="3">
                  <c:v>0.81</c:v>
                </c:pt>
                <c:pt idx="4">
                  <c:v>0.53</c:v>
                </c:pt>
              </c:numCache>
            </c:numRef>
          </c:val>
          <c:extLst>
            <c:ext xmlns:c16="http://schemas.microsoft.com/office/drawing/2014/chart" uri="{C3380CC4-5D6E-409C-BE32-E72D297353CC}">
              <c16:uniqueId val="{00000000-7B75-4F25-884E-D7DF23404C8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7B75-4F25-884E-D7DF23404C8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66.42</c:v>
                </c:pt>
                <c:pt idx="1">
                  <c:v>67.7</c:v>
                </c:pt>
                <c:pt idx="2">
                  <c:v>65.22</c:v>
                </c:pt>
                <c:pt idx="3">
                  <c:v>66.3</c:v>
                </c:pt>
                <c:pt idx="4">
                  <c:v>70.02</c:v>
                </c:pt>
              </c:numCache>
            </c:numRef>
          </c:val>
          <c:extLst>
            <c:ext xmlns:c16="http://schemas.microsoft.com/office/drawing/2014/chart" uri="{C3380CC4-5D6E-409C-BE32-E72D297353CC}">
              <c16:uniqueId val="{00000000-4846-439E-9A98-5FBDFE96BC2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4846-439E-9A98-5FBDFE96BC2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78.489999999999995</c:v>
                </c:pt>
                <c:pt idx="1">
                  <c:v>77.27</c:v>
                </c:pt>
                <c:pt idx="2">
                  <c:v>79.900000000000006</c:v>
                </c:pt>
                <c:pt idx="3">
                  <c:v>78.77</c:v>
                </c:pt>
                <c:pt idx="4">
                  <c:v>73.66</c:v>
                </c:pt>
              </c:numCache>
            </c:numRef>
          </c:val>
          <c:extLst>
            <c:ext xmlns:c16="http://schemas.microsoft.com/office/drawing/2014/chart" uri="{C3380CC4-5D6E-409C-BE32-E72D297353CC}">
              <c16:uniqueId val="{00000000-FBC4-436D-85EE-6AE39137FAC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FBC4-436D-85EE-6AE39137FAC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104.26</c:v>
                </c:pt>
                <c:pt idx="1">
                  <c:v>107.89</c:v>
                </c:pt>
                <c:pt idx="2">
                  <c:v>107.77</c:v>
                </c:pt>
                <c:pt idx="3">
                  <c:v>107.35</c:v>
                </c:pt>
                <c:pt idx="4">
                  <c:v>105.56</c:v>
                </c:pt>
              </c:numCache>
            </c:numRef>
          </c:val>
          <c:extLst>
            <c:ext xmlns:c16="http://schemas.microsoft.com/office/drawing/2014/chart" uri="{C3380CC4-5D6E-409C-BE32-E72D297353CC}">
              <c16:uniqueId val="{00000000-D3B1-435A-BA15-3C4FCEBBFAE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D3B1-435A-BA15-3C4FCEBBFAE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44.7</c:v>
                </c:pt>
                <c:pt idx="1">
                  <c:v>45.98</c:v>
                </c:pt>
                <c:pt idx="2">
                  <c:v>47.27</c:v>
                </c:pt>
                <c:pt idx="3">
                  <c:v>48.23</c:v>
                </c:pt>
                <c:pt idx="4">
                  <c:v>48.75</c:v>
                </c:pt>
              </c:numCache>
            </c:numRef>
          </c:val>
          <c:extLst>
            <c:ext xmlns:c16="http://schemas.microsoft.com/office/drawing/2014/chart" uri="{C3380CC4-5D6E-409C-BE32-E72D297353CC}">
              <c16:uniqueId val="{00000000-D70C-4916-B85A-5ECC710DC99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D70C-4916-B85A-5ECC710DC99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23.25</c:v>
                </c:pt>
                <c:pt idx="1">
                  <c:v>22.81</c:v>
                </c:pt>
                <c:pt idx="2">
                  <c:v>23.43</c:v>
                </c:pt>
                <c:pt idx="3">
                  <c:v>23.31</c:v>
                </c:pt>
                <c:pt idx="4">
                  <c:v>23.82</c:v>
                </c:pt>
              </c:numCache>
            </c:numRef>
          </c:val>
          <c:extLst>
            <c:ext xmlns:c16="http://schemas.microsoft.com/office/drawing/2014/chart" uri="{C3380CC4-5D6E-409C-BE32-E72D297353CC}">
              <c16:uniqueId val="{00000000-6318-486E-B525-CA9CE5581DD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6318-486E-B525-CA9CE5581DD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4E-444E-89E8-444C8EAEF92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974E-444E-89E8-444C8EAEF92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613.66</c:v>
                </c:pt>
                <c:pt idx="1">
                  <c:v>643.41</c:v>
                </c:pt>
                <c:pt idx="2">
                  <c:v>386.55</c:v>
                </c:pt>
                <c:pt idx="3">
                  <c:v>476</c:v>
                </c:pt>
                <c:pt idx="4">
                  <c:v>390.18</c:v>
                </c:pt>
              </c:numCache>
            </c:numRef>
          </c:val>
          <c:extLst>
            <c:ext xmlns:c16="http://schemas.microsoft.com/office/drawing/2014/chart" uri="{C3380CC4-5D6E-409C-BE32-E72D297353CC}">
              <c16:uniqueId val="{00000000-1D49-4669-8F8E-A105091D40D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1D49-4669-8F8E-A105091D40D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356.18</c:v>
                </c:pt>
                <c:pt idx="1">
                  <c:v>362.59</c:v>
                </c:pt>
                <c:pt idx="2">
                  <c:v>366.4</c:v>
                </c:pt>
                <c:pt idx="3">
                  <c:v>373.35</c:v>
                </c:pt>
                <c:pt idx="4">
                  <c:v>388.86</c:v>
                </c:pt>
              </c:numCache>
            </c:numRef>
          </c:val>
          <c:extLst>
            <c:ext xmlns:c16="http://schemas.microsoft.com/office/drawing/2014/chart" uri="{C3380CC4-5D6E-409C-BE32-E72D297353CC}">
              <c16:uniqueId val="{00000000-12E8-4C0F-9D18-F58DC191196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12E8-4C0F-9D18-F58DC191196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99.22</c:v>
                </c:pt>
                <c:pt idx="1">
                  <c:v>102.5</c:v>
                </c:pt>
                <c:pt idx="2">
                  <c:v>103.42</c:v>
                </c:pt>
                <c:pt idx="3">
                  <c:v>101.94</c:v>
                </c:pt>
                <c:pt idx="4">
                  <c:v>100.27</c:v>
                </c:pt>
              </c:numCache>
            </c:numRef>
          </c:val>
          <c:extLst>
            <c:ext xmlns:c16="http://schemas.microsoft.com/office/drawing/2014/chart" uri="{C3380CC4-5D6E-409C-BE32-E72D297353CC}">
              <c16:uniqueId val="{00000000-345D-425C-98E8-20A365D81F0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345D-425C-98E8-20A365D81F0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176.94</c:v>
                </c:pt>
                <c:pt idx="1">
                  <c:v>170.25</c:v>
                </c:pt>
                <c:pt idx="2">
                  <c:v>169.07</c:v>
                </c:pt>
                <c:pt idx="3">
                  <c:v>172.01</c:v>
                </c:pt>
                <c:pt idx="4">
                  <c:v>175.2</c:v>
                </c:pt>
              </c:numCache>
            </c:numRef>
          </c:val>
          <c:extLst>
            <c:ext xmlns:c16="http://schemas.microsoft.com/office/drawing/2014/chart" uri="{C3380CC4-5D6E-409C-BE32-E72D297353CC}">
              <c16:uniqueId val="{00000000-F4F2-42C0-838D-FDEECAF5291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F4F2-42C0-838D-FDEECAF5291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43"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row>
    <row r="3" spans="1:78" ht="9.75" customHeight="1" x14ac:dyDescent="0.15">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row>
    <row r="4" spans="1:78" ht="9.75" customHeight="1" x14ac:dyDescent="0.15">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2" t="str">
        <f>データ!H6</f>
        <v>長野県　箕輪町</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3"/>
      <c r="AE6" s="83"/>
      <c r="AF6" s="83"/>
      <c r="AG6" s="8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72"/>
      <c r="P7" s="49" t="s">
        <v>3</v>
      </c>
      <c r="Q7" s="49"/>
      <c r="R7" s="49"/>
      <c r="S7" s="49"/>
      <c r="T7" s="49"/>
      <c r="U7" s="49"/>
      <c r="V7" s="49"/>
      <c r="W7" s="49" t="s">
        <v>4</v>
      </c>
      <c r="X7" s="49"/>
      <c r="Y7" s="49"/>
      <c r="Z7" s="49"/>
      <c r="AA7" s="49"/>
      <c r="AB7" s="49"/>
      <c r="AC7" s="49"/>
      <c r="AD7" s="49" t="s">
        <v>5</v>
      </c>
      <c r="AE7" s="49"/>
      <c r="AF7" s="49"/>
      <c r="AG7" s="49"/>
      <c r="AH7" s="49"/>
      <c r="AI7" s="49"/>
      <c r="AJ7" s="49"/>
      <c r="AK7" s="2"/>
      <c r="AL7" s="49" t="s">
        <v>6</v>
      </c>
      <c r="AM7" s="49"/>
      <c r="AN7" s="49"/>
      <c r="AO7" s="49"/>
      <c r="AP7" s="49"/>
      <c r="AQ7" s="49"/>
      <c r="AR7" s="49"/>
      <c r="AS7" s="49"/>
      <c r="AT7" s="47" t="s">
        <v>7</v>
      </c>
      <c r="AU7" s="48"/>
      <c r="AV7" s="48"/>
      <c r="AW7" s="48"/>
      <c r="AX7" s="48"/>
      <c r="AY7" s="48"/>
      <c r="AZ7" s="48"/>
      <c r="BA7" s="48"/>
      <c r="BB7" s="49" t="s">
        <v>8</v>
      </c>
      <c r="BC7" s="49"/>
      <c r="BD7" s="49"/>
      <c r="BE7" s="49"/>
      <c r="BF7" s="49"/>
      <c r="BG7" s="49"/>
      <c r="BH7" s="49"/>
      <c r="BI7" s="49"/>
      <c r="BJ7" s="3"/>
      <c r="BK7" s="3"/>
      <c r="BL7" s="84" t="s">
        <v>9</v>
      </c>
      <c r="BM7" s="85"/>
      <c r="BN7" s="85"/>
      <c r="BO7" s="85"/>
      <c r="BP7" s="85"/>
      <c r="BQ7" s="85"/>
      <c r="BR7" s="85"/>
      <c r="BS7" s="85"/>
      <c r="BT7" s="85"/>
      <c r="BU7" s="85"/>
      <c r="BV7" s="85"/>
      <c r="BW7" s="85"/>
      <c r="BX7" s="85"/>
      <c r="BY7" s="86"/>
    </row>
    <row r="8" spans="1:78" ht="18.75" customHeight="1" x14ac:dyDescent="0.15">
      <c r="A8" s="2"/>
      <c r="B8" s="77" t="str">
        <f>データ!$I$6</f>
        <v>法適用</v>
      </c>
      <c r="C8" s="78"/>
      <c r="D8" s="78"/>
      <c r="E8" s="78"/>
      <c r="F8" s="78"/>
      <c r="G8" s="78"/>
      <c r="H8" s="78"/>
      <c r="I8" s="77" t="str">
        <f>データ!$J$6</f>
        <v>水道事業</v>
      </c>
      <c r="J8" s="78"/>
      <c r="K8" s="78"/>
      <c r="L8" s="78"/>
      <c r="M8" s="78"/>
      <c r="N8" s="78"/>
      <c r="O8" s="79"/>
      <c r="P8" s="80" t="str">
        <f>データ!$K$6</f>
        <v>末端給水事業</v>
      </c>
      <c r="Q8" s="80"/>
      <c r="R8" s="80"/>
      <c r="S8" s="80"/>
      <c r="T8" s="80"/>
      <c r="U8" s="80"/>
      <c r="V8" s="80"/>
      <c r="W8" s="80" t="str">
        <f>データ!$L$6</f>
        <v>A6</v>
      </c>
      <c r="X8" s="80"/>
      <c r="Y8" s="80"/>
      <c r="Z8" s="80"/>
      <c r="AA8" s="80"/>
      <c r="AB8" s="80"/>
      <c r="AC8" s="80"/>
      <c r="AD8" s="80" t="str">
        <f>データ!$M$6</f>
        <v>非設置</v>
      </c>
      <c r="AE8" s="80"/>
      <c r="AF8" s="80"/>
      <c r="AG8" s="80"/>
      <c r="AH8" s="80"/>
      <c r="AI8" s="80"/>
      <c r="AJ8" s="80"/>
      <c r="AK8" s="2"/>
      <c r="AL8" s="71">
        <f>データ!$R$6</f>
        <v>24463</v>
      </c>
      <c r="AM8" s="71"/>
      <c r="AN8" s="71"/>
      <c r="AO8" s="71"/>
      <c r="AP8" s="71"/>
      <c r="AQ8" s="71"/>
      <c r="AR8" s="71"/>
      <c r="AS8" s="71"/>
      <c r="AT8" s="36">
        <f>データ!$S$6</f>
        <v>85.91</v>
      </c>
      <c r="AU8" s="37"/>
      <c r="AV8" s="37"/>
      <c r="AW8" s="37"/>
      <c r="AX8" s="37"/>
      <c r="AY8" s="37"/>
      <c r="AZ8" s="37"/>
      <c r="BA8" s="37"/>
      <c r="BB8" s="60">
        <f>データ!$T$6</f>
        <v>284.75</v>
      </c>
      <c r="BC8" s="60"/>
      <c r="BD8" s="60"/>
      <c r="BE8" s="60"/>
      <c r="BF8" s="60"/>
      <c r="BG8" s="60"/>
      <c r="BH8" s="60"/>
      <c r="BI8" s="60"/>
      <c r="BJ8" s="3"/>
      <c r="BK8" s="3"/>
      <c r="BL8" s="73" t="s">
        <v>10</v>
      </c>
      <c r="BM8" s="74"/>
      <c r="BN8" s="75" t="s">
        <v>11</v>
      </c>
      <c r="BO8" s="75"/>
      <c r="BP8" s="75"/>
      <c r="BQ8" s="75"/>
      <c r="BR8" s="75"/>
      <c r="BS8" s="75"/>
      <c r="BT8" s="75"/>
      <c r="BU8" s="75"/>
      <c r="BV8" s="75"/>
      <c r="BW8" s="75"/>
      <c r="BX8" s="75"/>
      <c r="BY8" s="76"/>
    </row>
    <row r="9" spans="1:78" ht="18.75" customHeight="1" x14ac:dyDescent="0.15">
      <c r="A9" s="2"/>
      <c r="B9" s="47" t="s">
        <v>12</v>
      </c>
      <c r="C9" s="48"/>
      <c r="D9" s="48"/>
      <c r="E9" s="48"/>
      <c r="F9" s="48"/>
      <c r="G9" s="48"/>
      <c r="H9" s="48"/>
      <c r="I9" s="47" t="s">
        <v>13</v>
      </c>
      <c r="J9" s="48"/>
      <c r="K9" s="48"/>
      <c r="L9" s="48"/>
      <c r="M9" s="48"/>
      <c r="N9" s="48"/>
      <c r="O9" s="72"/>
      <c r="P9" s="49" t="s">
        <v>14</v>
      </c>
      <c r="Q9" s="49"/>
      <c r="R9" s="49"/>
      <c r="S9" s="49"/>
      <c r="T9" s="49"/>
      <c r="U9" s="49"/>
      <c r="V9" s="49"/>
      <c r="W9" s="49" t="s">
        <v>15</v>
      </c>
      <c r="X9" s="49"/>
      <c r="Y9" s="49"/>
      <c r="Z9" s="49"/>
      <c r="AA9" s="49"/>
      <c r="AB9" s="49"/>
      <c r="AC9" s="49"/>
      <c r="AD9" s="2"/>
      <c r="AE9" s="2"/>
      <c r="AF9" s="2"/>
      <c r="AG9" s="2"/>
      <c r="AH9" s="2"/>
      <c r="AI9" s="2"/>
      <c r="AJ9" s="2"/>
      <c r="AK9" s="2"/>
      <c r="AL9" s="49" t="s">
        <v>16</v>
      </c>
      <c r="AM9" s="49"/>
      <c r="AN9" s="49"/>
      <c r="AO9" s="49"/>
      <c r="AP9" s="49"/>
      <c r="AQ9" s="49"/>
      <c r="AR9" s="49"/>
      <c r="AS9" s="49"/>
      <c r="AT9" s="47" t="s">
        <v>17</v>
      </c>
      <c r="AU9" s="48"/>
      <c r="AV9" s="48"/>
      <c r="AW9" s="48"/>
      <c r="AX9" s="48"/>
      <c r="AY9" s="48"/>
      <c r="AZ9" s="48"/>
      <c r="BA9" s="48"/>
      <c r="BB9" s="49" t="s">
        <v>18</v>
      </c>
      <c r="BC9" s="49"/>
      <c r="BD9" s="49"/>
      <c r="BE9" s="49"/>
      <c r="BF9" s="49"/>
      <c r="BG9" s="49"/>
      <c r="BH9" s="49"/>
      <c r="BI9" s="49"/>
      <c r="BJ9" s="3"/>
      <c r="BK9" s="3"/>
      <c r="BL9" s="50" t="s">
        <v>19</v>
      </c>
      <c r="BM9" s="51"/>
      <c r="BN9" s="52" t="s">
        <v>20</v>
      </c>
      <c r="BO9" s="52"/>
      <c r="BP9" s="52"/>
      <c r="BQ9" s="52"/>
      <c r="BR9" s="52"/>
      <c r="BS9" s="52"/>
      <c r="BT9" s="52"/>
      <c r="BU9" s="52"/>
      <c r="BV9" s="52"/>
      <c r="BW9" s="52"/>
      <c r="BX9" s="52"/>
      <c r="BY9" s="53"/>
    </row>
    <row r="10" spans="1:78" ht="18.75" customHeight="1" x14ac:dyDescent="0.15">
      <c r="A10" s="2"/>
      <c r="B10" s="36" t="str">
        <f>データ!$N$6</f>
        <v>-</v>
      </c>
      <c r="C10" s="37"/>
      <c r="D10" s="37"/>
      <c r="E10" s="37"/>
      <c r="F10" s="37"/>
      <c r="G10" s="37"/>
      <c r="H10" s="37"/>
      <c r="I10" s="36">
        <f>データ!$O$6</f>
        <v>72.67</v>
      </c>
      <c r="J10" s="37"/>
      <c r="K10" s="37"/>
      <c r="L10" s="37"/>
      <c r="M10" s="37"/>
      <c r="N10" s="37"/>
      <c r="O10" s="70"/>
      <c r="P10" s="60">
        <f>データ!$P$6</f>
        <v>94.13</v>
      </c>
      <c r="Q10" s="60"/>
      <c r="R10" s="60"/>
      <c r="S10" s="60"/>
      <c r="T10" s="60"/>
      <c r="U10" s="60"/>
      <c r="V10" s="60"/>
      <c r="W10" s="71">
        <f>データ!$Q$6</f>
        <v>3388</v>
      </c>
      <c r="X10" s="71"/>
      <c r="Y10" s="71"/>
      <c r="Z10" s="71"/>
      <c r="AA10" s="71"/>
      <c r="AB10" s="71"/>
      <c r="AC10" s="71"/>
      <c r="AD10" s="2"/>
      <c r="AE10" s="2"/>
      <c r="AF10" s="2"/>
      <c r="AG10" s="2"/>
      <c r="AH10" s="2"/>
      <c r="AI10" s="2"/>
      <c r="AJ10" s="2"/>
      <c r="AK10" s="2"/>
      <c r="AL10" s="71">
        <f>データ!$U$6</f>
        <v>22946</v>
      </c>
      <c r="AM10" s="71"/>
      <c r="AN10" s="71"/>
      <c r="AO10" s="71"/>
      <c r="AP10" s="71"/>
      <c r="AQ10" s="71"/>
      <c r="AR10" s="71"/>
      <c r="AS10" s="71"/>
      <c r="AT10" s="36">
        <f>データ!$V$6</f>
        <v>30.1</v>
      </c>
      <c r="AU10" s="37"/>
      <c r="AV10" s="37"/>
      <c r="AW10" s="37"/>
      <c r="AX10" s="37"/>
      <c r="AY10" s="37"/>
      <c r="AZ10" s="37"/>
      <c r="BA10" s="37"/>
      <c r="BB10" s="60">
        <f>データ!$W$6</f>
        <v>762.33</v>
      </c>
      <c r="BC10" s="60"/>
      <c r="BD10" s="60"/>
      <c r="BE10" s="60"/>
      <c r="BF10" s="60"/>
      <c r="BG10" s="60"/>
      <c r="BH10" s="60"/>
      <c r="BI10" s="60"/>
      <c r="BJ10" s="2"/>
      <c r="BK10" s="2"/>
      <c r="BL10" s="61" t="s">
        <v>21</v>
      </c>
      <c r="BM10" s="62"/>
      <c r="BN10" s="63" t="s">
        <v>22</v>
      </c>
      <c r="BO10" s="63"/>
      <c r="BP10" s="63"/>
      <c r="BQ10" s="63"/>
      <c r="BR10" s="63"/>
      <c r="BS10" s="63"/>
      <c r="BT10" s="63"/>
      <c r="BU10" s="63"/>
      <c r="BV10" s="63"/>
      <c r="BW10" s="63"/>
      <c r="BX10" s="63"/>
      <c r="BY10" s="6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1" t="s">
        <v>110</v>
      </c>
      <c r="BM47" s="42"/>
      <c r="BN47" s="42"/>
      <c r="BO47" s="42"/>
      <c r="BP47" s="42"/>
      <c r="BQ47" s="42"/>
      <c r="BR47" s="42"/>
      <c r="BS47" s="42"/>
      <c r="BT47" s="42"/>
      <c r="BU47" s="42"/>
      <c r="BV47" s="42"/>
      <c r="BW47" s="42"/>
      <c r="BX47" s="42"/>
      <c r="BY47" s="42"/>
      <c r="BZ47" s="4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1"/>
      <c r="BM48" s="42"/>
      <c r="BN48" s="42"/>
      <c r="BO48" s="42"/>
      <c r="BP48" s="42"/>
      <c r="BQ48" s="42"/>
      <c r="BR48" s="42"/>
      <c r="BS48" s="42"/>
      <c r="BT48" s="42"/>
      <c r="BU48" s="42"/>
      <c r="BV48" s="42"/>
      <c r="BW48" s="42"/>
      <c r="BX48" s="42"/>
      <c r="BY48" s="42"/>
      <c r="BZ48" s="4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1"/>
      <c r="BM49" s="42"/>
      <c r="BN49" s="42"/>
      <c r="BO49" s="42"/>
      <c r="BP49" s="42"/>
      <c r="BQ49" s="42"/>
      <c r="BR49" s="42"/>
      <c r="BS49" s="42"/>
      <c r="BT49" s="42"/>
      <c r="BU49" s="42"/>
      <c r="BV49" s="42"/>
      <c r="BW49" s="42"/>
      <c r="BX49" s="42"/>
      <c r="BY49" s="42"/>
      <c r="BZ49" s="4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1"/>
      <c r="BM50" s="42"/>
      <c r="BN50" s="42"/>
      <c r="BO50" s="42"/>
      <c r="BP50" s="42"/>
      <c r="BQ50" s="42"/>
      <c r="BR50" s="42"/>
      <c r="BS50" s="42"/>
      <c r="BT50" s="42"/>
      <c r="BU50" s="42"/>
      <c r="BV50" s="42"/>
      <c r="BW50" s="42"/>
      <c r="BX50" s="42"/>
      <c r="BY50" s="42"/>
      <c r="BZ50" s="4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1"/>
      <c r="BM51" s="42"/>
      <c r="BN51" s="42"/>
      <c r="BO51" s="42"/>
      <c r="BP51" s="42"/>
      <c r="BQ51" s="42"/>
      <c r="BR51" s="42"/>
      <c r="BS51" s="42"/>
      <c r="BT51" s="42"/>
      <c r="BU51" s="42"/>
      <c r="BV51" s="42"/>
      <c r="BW51" s="42"/>
      <c r="BX51" s="42"/>
      <c r="BY51" s="42"/>
      <c r="BZ51" s="4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1"/>
      <c r="BM52" s="42"/>
      <c r="BN52" s="42"/>
      <c r="BO52" s="42"/>
      <c r="BP52" s="42"/>
      <c r="BQ52" s="42"/>
      <c r="BR52" s="42"/>
      <c r="BS52" s="42"/>
      <c r="BT52" s="42"/>
      <c r="BU52" s="42"/>
      <c r="BV52" s="42"/>
      <c r="BW52" s="42"/>
      <c r="BX52" s="42"/>
      <c r="BY52" s="42"/>
      <c r="BZ52" s="4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1"/>
      <c r="BM53" s="42"/>
      <c r="BN53" s="42"/>
      <c r="BO53" s="42"/>
      <c r="BP53" s="42"/>
      <c r="BQ53" s="42"/>
      <c r="BR53" s="42"/>
      <c r="BS53" s="42"/>
      <c r="BT53" s="42"/>
      <c r="BU53" s="42"/>
      <c r="BV53" s="42"/>
      <c r="BW53" s="42"/>
      <c r="BX53" s="42"/>
      <c r="BY53" s="42"/>
      <c r="BZ53" s="4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1"/>
      <c r="BM54" s="42"/>
      <c r="BN54" s="42"/>
      <c r="BO54" s="42"/>
      <c r="BP54" s="42"/>
      <c r="BQ54" s="42"/>
      <c r="BR54" s="42"/>
      <c r="BS54" s="42"/>
      <c r="BT54" s="42"/>
      <c r="BU54" s="42"/>
      <c r="BV54" s="42"/>
      <c r="BW54" s="42"/>
      <c r="BX54" s="42"/>
      <c r="BY54" s="42"/>
      <c r="BZ54" s="4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1"/>
      <c r="BM55" s="42"/>
      <c r="BN55" s="42"/>
      <c r="BO55" s="42"/>
      <c r="BP55" s="42"/>
      <c r="BQ55" s="42"/>
      <c r="BR55" s="42"/>
      <c r="BS55" s="42"/>
      <c r="BT55" s="42"/>
      <c r="BU55" s="42"/>
      <c r="BV55" s="42"/>
      <c r="BW55" s="42"/>
      <c r="BX55" s="42"/>
      <c r="BY55" s="42"/>
      <c r="BZ55" s="4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1"/>
      <c r="BM56" s="42"/>
      <c r="BN56" s="42"/>
      <c r="BO56" s="42"/>
      <c r="BP56" s="42"/>
      <c r="BQ56" s="42"/>
      <c r="BR56" s="42"/>
      <c r="BS56" s="42"/>
      <c r="BT56" s="42"/>
      <c r="BU56" s="42"/>
      <c r="BV56" s="42"/>
      <c r="BW56" s="42"/>
      <c r="BX56" s="42"/>
      <c r="BY56" s="42"/>
      <c r="BZ56" s="4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1"/>
      <c r="BM57" s="42"/>
      <c r="BN57" s="42"/>
      <c r="BO57" s="42"/>
      <c r="BP57" s="42"/>
      <c r="BQ57" s="42"/>
      <c r="BR57" s="42"/>
      <c r="BS57" s="42"/>
      <c r="BT57" s="42"/>
      <c r="BU57" s="42"/>
      <c r="BV57" s="42"/>
      <c r="BW57" s="42"/>
      <c r="BX57" s="42"/>
      <c r="BY57" s="42"/>
      <c r="BZ57" s="4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1"/>
      <c r="BM58" s="42"/>
      <c r="BN58" s="42"/>
      <c r="BO58" s="42"/>
      <c r="BP58" s="42"/>
      <c r="BQ58" s="42"/>
      <c r="BR58" s="42"/>
      <c r="BS58" s="42"/>
      <c r="BT58" s="42"/>
      <c r="BU58" s="42"/>
      <c r="BV58" s="42"/>
      <c r="BW58" s="42"/>
      <c r="BX58" s="42"/>
      <c r="BY58" s="42"/>
      <c r="BZ58" s="4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1"/>
      <c r="BM59" s="42"/>
      <c r="BN59" s="42"/>
      <c r="BO59" s="42"/>
      <c r="BP59" s="42"/>
      <c r="BQ59" s="42"/>
      <c r="BR59" s="42"/>
      <c r="BS59" s="42"/>
      <c r="BT59" s="42"/>
      <c r="BU59" s="42"/>
      <c r="BV59" s="42"/>
      <c r="BW59" s="42"/>
      <c r="BX59" s="42"/>
      <c r="BY59" s="42"/>
      <c r="BZ59" s="43"/>
    </row>
    <row r="60" spans="1:78" ht="13.5" customHeight="1" x14ac:dyDescent="0.15">
      <c r="A60" s="2"/>
      <c r="B60" s="44" t="s">
        <v>27</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2"/>
      <c r="BL60" s="41"/>
      <c r="BM60" s="42"/>
      <c r="BN60" s="42"/>
      <c r="BO60" s="42"/>
      <c r="BP60" s="42"/>
      <c r="BQ60" s="42"/>
      <c r="BR60" s="42"/>
      <c r="BS60" s="42"/>
      <c r="BT60" s="42"/>
      <c r="BU60" s="42"/>
      <c r="BV60" s="42"/>
      <c r="BW60" s="42"/>
      <c r="BX60" s="42"/>
      <c r="BY60" s="42"/>
      <c r="BZ60" s="43"/>
    </row>
    <row r="61" spans="1:78" ht="13.5" customHeight="1" x14ac:dyDescent="0.15">
      <c r="A61" s="2"/>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2"/>
      <c r="BL61" s="41"/>
      <c r="BM61" s="42"/>
      <c r="BN61" s="42"/>
      <c r="BO61" s="42"/>
      <c r="BP61" s="42"/>
      <c r="BQ61" s="42"/>
      <c r="BR61" s="42"/>
      <c r="BS61" s="42"/>
      <c r="BT61" s="42"/>
      <c r="BU61" s="42"/>
      <c r="BV61" s="42"/>
      <c r="BW61" s="42"/>
      <c r="BX61" s="42"/>
      <c r="BY61" s="42"/>
      <c r="BZ61" s="4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1"/>
      <c r="BM62" s="42"/>
      <c r="BN62" s="42"/>
      <c r="BO62" s="42"/>
      <c r="BP62" s="42"/>
      <c r="BQ62" s="42"/>
      <c r="BR62" s="42"/>
      <c r="BS62" s="42"/>
      <c r="BT62" s="42"/>
      <c r="BU62" s="42"/>
      <c r="BV62" s="42"/>
      <c r="BW62" s="42"/>
      <c r="BX62" s="42"/>
      <c r="BY62" s="42"/>
      <c r="BZ62" s="4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1"/>
      <c r="BM63" s="42"/>
      <c r="BN63" s="42"/>
      <c r="BO63" s="42"/>
      <c r="BP63" s="42"/>
      <c r="BQ63" s="42"/>
      <c r="BR63" s="42"/>
      <c r="BS63" s="42"/>
      <c r="BT63" s="42"/>
      <c r="BU63" s="42"/>
      <c r="BV63" s="42"/>
      <c r="BW63" s="42"/>
      <c r="BX63" s="42"/>
      <c r="BY63" s="42"/>
      <c r="BZ63" s="4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4" t="s">
        <v>109</v>
      </c>
      <c r="BM66" s="55"/>
      <c r="BN66" s="55"/>
      <c r="BO66" s="55"/>
      <c r="BP66" s="55"/>
      <c r="BQ66" s="55"/>
      <c r="BR66" s="55"/>
      <c r="BS66" s="55"/>
      <c r="BT66" s="55"/>
      <c r="BU66" s="55"/>
      <c r="BV66" s="55"/>
      <c r="BW66" s="55"/>
      <c r="BX66" s="55"/>
      <c r="BY66" s="55"/>
      <c r="BZ66" s="5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4"/>
      <c r="BM67" s="55"/>
      <c r="BN67" s="55"/>
      <c r="BO67" s="55"/>
      <c r="BP67" s="55"/>
      <c r="BQ67" s="55"/>
      <c r="BR67" s="55"/>
      <c r="BS67" s="55"/>
      <c r="BT67" s="55"/>
      <c r="BU67" s="55"/>
      <c r="BV67" s="55"/>
      <c r="BW67" s="55"/>
      <c r="BX67" s="55"/>
      <c r="BY67" s="55"/>
      <c r="BZ67" s="5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4"/>
      <c r="BM68" s="55"/>
      <c r="BN68" s="55"/>
      <c r="BO68" s="55"/>
      <c r="BP68" s="55"/>
      <c r="BQ68" s="55"/>
      <c r="BR68" s="55"/>
      <c r="BS68" s="55"/>
      <c r="BT68" s="55"/>
      <c r="BU68" s="55"/>
      <c r="BV68" s="55"/>
      <c r="BW68" s="55"/>
      <c r="BX68" s="55"/>
      <c r="BY68" s="55"/>
      <c r="BZ68" s="5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4"/>
      <c r="BM69" s="55"/>
      <c r="BN69" s="55"/>
      <c r="BO69" s="55"/>
      <c r="BP69" s="55"/>
      <c r="BQ69" s="55"/>
      <c r="BR69" s="55"/>
      <c r="BS69" s="55"/>
      <c r="BT69" s="55"/>
      <c r="BU69" s="55"/>
      <c r="BV69" s="55"/>
      <c r="BW69" s="55"/>
      <c r="BX69" s="55"/>
      <c r="BY69" s="55"/>
      <c r="BZ69" s="5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4"/>
      <c r="BM70" s="55"/>
      <c r="BN70" s="55"/>
      <c r="BO70" s="55"/>
      <c r="BP70" s="55"/>
      <c r="BQ70" s="55"/>
      <c r="BR70" s="55"/>
      <c r="BS70" s="55"/>
      <c r="BT70" s="55"/>
      <c r="BU70" s="55"/>
      <c r="BV70" s="55"/>
      <c r="BW70" s="55"/>
      <c r="BX70" s="55"/>
      <c r="BY70" s="55"/>
      <c r="BZ70" s="5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4"/>
      <c r="BM71" s="55"/>
      <c r="BN71" s="55"/>
      <c r="BO71" s="55"/>
      <c r="BP71" s="55"/>
      <c r="BQ71" s="55"/>
      <c r="BR71" s="55"/>
      <c r="BS71" s="55"/>
      <c r="BT71" s="55"/>
      <c r="BU71" s="55"/>
      <c r="BV71" s="55"/>
      <c r="BW71" s="55"/>
      <c r="BX71" s="55"/>
      <c r="BY71" s="55"/>
      <c r="BZ71" s="5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4"/>
      <c r="BM72" s="55"/>
      <c r="BN72" s="55"/>
      <c r="BO72" s="55"/>
      <c r="BP72" s="55"/>
      <c r="BQ72" s="55"/>
      <c r="BR72" s="55"/>
      <c r="BS72" s="55"/>
      <c r="BT72" s="55"/>
      <c r="BU72" s="55"/>
      <c r="BV72" s="55"/>
      <c r="BW72" s="55"/>
      <c r="BX72" s="55"/>
      <c r="BY72" s="55"/>
      <c r="BZ72" s="5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4"/>
      <c r="BM73" s="55"/>
      <c r="BN73" s="55"/>
      <c r="BO73" s="55"/>
      <c r="BP73" s="55"/>
      <c r="BQ73" s="55"/>
      <c r="BR73" s="55"/>
      <c r="BS73" s="55"/>
      <c r="BT73" s="55"/>
      <c r="BU73" s="55"/>
      <c r="BV73" s="55"/>
      <c r="BW73" s="55"/>
      <c r="BX73" s="55"/>
      <c r="BY73" s="55"/>
      <c r="BZ73" s="5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4"/>
      <c r="BM74" s="55"/>
      <c r="BN74" s="55"/>
      <c r="BO74" s="55"/>
      <c r="BP74" s="55"/>
      <c r="BQ74" s="55"/>
      <c r="BR74" s="55"/>
      <c r="BS74" s="55"/>
      <c r="BT74" s="55"/>
      <c r="BU74" s="55"/>
      <c r="BV74" s="55"/>
      <c r="BW74" s="55"/>
      <c r="BX74" s="55"/>
      <c r="BY74" s="55"/>
      <c r="BZ74" s="5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4"/>
      <c r="BM75" s="55"/>
      <c r="BN75" s="55"/>
      <c r="BO75" s="55"/>
      <c r="BP75" s="55"/>
      <c r="BQ75" s="55"/>
      <c r="BR75" s="55"/>
      <c r="BS75" s="55"/>
      <c r="BT75" s="55"/>
      <c r="BU75" s="55"/>
      <c r="BV75" s="55"/>
      <c r="BW75" s="55"/>
      <c r="BX75" s="55"/>
      <c r="BY75" s="55"/>
      <c r="BZ75" s="5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4"/>
      <c r="BM76" s="55"/>
      <c r="BN76" s="55"/>
      <c r="BO76" s="55"/>
      <c r="BP76" s="55"/>
      <c r="BQ76" s="55"/>
      <c r="BR76" s="55"/>
      <c r="BS76" s="55"/>
      <c r="BT76" s="55"/>
      <c r="BU76" s="55"/>
      <c r="BV76" s="55"/>
      <c r="BW76" s="55"/>
      <c r="BX76" s="55"/>
      <c r="BY76" s="55"/>
      <c r="BZ76" s="5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4"/>
      <c r="BM77" s="55"/>
      <c r="BN77" s="55"/>
      <c r="BO77" s="55"/>
      <c r="BP77" s="55"/>
      <c r="BQ77" s="55"/>
      <c r="BR77" s="55"/>
      <c r="BS77" s="55"/>
      <c r="BT77" s="55"/>
      <c r="BU77" s="55"/>
      <c r="BV77" s="55"/>
      <c r="BW77" s="55"/>
      <c r="BX77" s="55"/>
      <c r="BY77" s="55"/>
      <c r="BZ77" s="5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4"/>
      <c r="BM78" s="55"/>
      <c r="BN78" s="55"/>
      <c r="BO78" s="55"/>
      <c r="BP78" s="55"/>
      <c r="BQ78" s="55"/>
      <c r="BR78" s="55"/>
      <c r="BS78" s="55"/>
      <c r="BT78" s="55"/>
      <c r="BU78" s="55"/>
      <c r="BV78" s="55"/>
      <c r="BW78" s="55"/>
      <c r="BX78" s="55"/>
      <c r="BY78" s="55"/>
      <c r="BZ78" s="5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4"/>
      <c r="BM79" s="55"/>
      <c r="BN79" s="55"/>
      <c r="BO79" s="55"/>
      <c r="BP79" s="55"/>
      <c r="BQ79" s="55"/>
      <c r="BR79" s="55"/>
      <c r="BS79" s="55"/>
      <c r="BT79" s="55"/>
      <c r="BU79" s="55"/>
      <c r="BV79" s="55"/>
      <c r="BW79" s="55"/>
      <c r="BX79" s="55"/>
      <c r="BY79" s="55"/>
      <c r="BZ79" s="5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4"/>
      <c r="BM80" s="55"/>
      <c r="BN80" s="55"/>
      <c r="BO80" s="55"/>
      <c r="BP80" s="55"/>
      <c r="BQ80" s="55"/>
      <c r="BR80" s="55"/>
      <c r="BS80" s="55"/>
      <c r="BT80" s="55"/>
      <c r="BU80" s="55"/>
      <c r="BV80" s="55"/>
      <c r="BW80" s="55"/>
      <c r="BX80" s="55"/>
      <c r="BY80" s="55"/>
      <c r="BZ80" s="5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4"/>
      <c r="BM81" s="55"/>
      <c r="BN81" s="55"/>
      <c r="BO81" s="55"/>
      <c r="BP81" s="55"/>
      <c r="BQ81" s="55"/>
      <c r="BR81" s="55"/>
      <c r="BS81" s="55"/>
      <c r="BT81" s="55"/>
      <c r="BU81" s="55"/>
      <c r="BV81" s="55"/>
      <c r="BW81" s="55"/>
      <c r="BX81" s="55"/>
      <c r="BY81" s="55"/>
      <c r="BZ81" s="5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7"/>
      <c r="BM82" s="58"/>
      <c r="BN82" s="58"/>
      <c r="BO82" s="58"/>
      <c r="BP82" s="58"/>
      <c r="BQ82" s="58"/>
      <c r="BR82" s="58"/>
      <c r="BS82" s="58"/>
      <c r="BT82" s="58"/>
      <c r="BU82" s="58"/>
      <c r="BV82" s="58"/>
      <c r="BW82" s="58"/>
      <c r="BX82" s="58"/>
      <c r="BY82" s="58"/>
      <c r="BZ82" s="59"/>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PGQEQ2L/83V/Yf2todCen7NObnEGX3r09UBGdh8ENL3O6h3Gn0lk7HVWHAFs1eEZTTjJLgdXW0FQXlcfY9omKQ==" saltValue="xA+IeR1Sx5qkS9EjA5WvI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15" t="s">
        <v>53</v>
      </c>
      <c r="B4" s="17"/>
      <c r="C4" s="17"/>
      <c r="D4" s="17"/>
      <c r="E4" s="17"/>
      <c r="F4" s="17"/>
      <c r="G4" s="17"/>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203831</v>
      </c>
      <c r="D6" s="20">
        <f t="shared" si="3"/>
        <v>46</v>
      </c>
      <c r="E6" s="20">
        <f t="shared" si="3"/>
        <v>1</v>
      </c>
      <c r="F6" s="20">
        <f t="shared" si="3"/>
        <v>0</v>
      </c>
      <c r="G6" s="20">
        <f t="shared" si="3"/>
        <v>1</v>
      </c>
      <c r="H6" s="20" t="str">
        <f t="shared" si="3"/>
        <v>長野県　箕輪町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72.67</v>
      </c>
      <c r="P6" s="21">
        <f t="shared" si="3"/>
        <v>94.13</v>
      </c>
      <c r="Q6" s="21">
        <f t="shared" si="3"/>
        <v>3388</v>
      </c>
      <c r="R6" s="21">
        <f t="shared" si="3"/>
        <v>24463</v>
      </c>
      <c r="S6" s="21">
        <f t="shared" si="3"/>
        <v>85.91</v>
      </c>
      <c r="T6" s="21">
        <f t="shared" si="3"/>
        <v>284.75</v>
      </c>
      <c r="U6" s="21">
        <f t="shared" si="3"/>
        <v>22946</v>
      </c>
      <c r="V6" s="21">
        <f t="shared" si="3"/>
        <v>30.1</v>
      </c>
      <c r="W6" s="21">
        <f t="shared" si="3"/>
        <v>762.33</v>
      </c>
      <c r="X6" s="22">
        <f>IF(X7="",NA(),X7)</f>
        <v>104.26</v>
      </c>
      <c r="Y6" s="22">
        <f t="shared" ref="Y6:AG6" si="4">IF(Y7="",NA(),Y7)</f>
        <v>107.89</v>
      </c>
      <c r="Z6" s="22">
        <f t="shared" si="4"/>
        <v>107.77</v>
      </c>
      <c r="AA6" s="22">
        <f t="shared" si="4"/>
        <v>107.35</v>
      </c>
      <c r="AB6" s="22">
        <f t="shared" si="4"/>
        <v>105.56</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613.66</v>
      </c>
      <c r="AU6" s="22">
        <f t="shared" ref="AU6:BC6" si="6">IF(AU7="",NA(),AU7)</f>
        <v>643.41</v>
      </c>
      <c r="AV6" s="22">
        <f t="shared" si="6"/>
        <v>386.55</v>
      </c>
      <c r="AW6" s="22">
        <f t="shared" si="6"/>
        <v>476</v>
      </c>
      <c r="AX6" s="22">
        <f t="shared" si="6"/>
        <v>390.18</v>
      </c>
      <c r="AY6" s="22">
        <f t="shared" si="6"/>
        <v>379.08</v>
      </c>
      <c r="AZ6" s="22">
        <f t="shared" si="6"/>
        <v>367.55</v>
      </c>
      <c r="BA6" s="22">
        <f t="shared" si="6"/>
        <v>378.56</v>
      </c>
      <c r="BB6" s="22">
        <f t="shared" si="6"/>
        <v>364.46</v>
      </c>
      <c r="BC6" s="22">
        <f t="shared" si="6"/>
        <v>338.89</v>
      </c>
      <c r="BD6" s="21" t="str">
        <f>IF(BD7="","",IF(BD7="-","【-】","【"&amp;SUBSTITUTE(TEXT(BD7,"#,##0.00"),"-","△")&amp;"】"))</f>
        <v>【243.36】</v>
      </c>
      <c r="BE6" s="22">
        <f>IF(BE7="",NA(),BE7)</f>
        <v>356.18</v>
      </c>
      <c r="BF6" s="22">
        <f t="shared" ref="BF6:BN6" si="7">IF(BF7="",NA(),BF7)</f>
        <v>362.59</v>
      </c>
      <c r="BG6" s="22">
        <f t="shared" si="7"/>
        <v>366.4</v>
      </c>
      <c r="BH6" s="22">
        <f t="shared" si="7"/>
        <v>373.35</v>
      </c>
      <c r="BI6" s="22">
        <f t="shared" si="7"/>
        <v>388.86</v>
      </c>
      <c r="BJ6" s="22">
        <f t="shared" si="7"/>
        <v>398.98</v>
      </c>
      <c r="BK6" s="22">
        <f t="shared" si="7"/>
        <v>418.68</v>
      </c>
      <c r="BL6" s="22">
        <f t="shared" si="7"/>
        <v>395.68</v>
      </c>
      <c r="BM6" s="22">
        <f t="shared" si="7"/>
        <v>403.72</v>
      </c>
      <c r="BN6" s="22">
        <f t="shared" si="7"/>
        <v>400.21</v>
      </c>
      <c r="BO6" s="21" t="str">
        <f>IF(BO7="","",IF(BO7="-","【-】","【"&amp;SUBSTITUTE(TEXT(BO7,"#,##0.00"),"-","△")&amp;"】"))</f>
        <v>【265.93】</v>
      </c>
      <c r="BP6" s="22">
        <f>IF(BP7="",NA(),BP7)</f>
        <v>99.22</v>
      </c>
      <c r="BQ6" s="22">
        <f t="shared" ref="BQ6:BY6" si="8">IF(BQ7="",NA(),BQ7)</f>
        <v>102.5</v>
      </c>
      <c r="BR6" s="22">
        <f t="shared" si="8"/>
        <v>103.42</v>
      </c>
      <c r="BS6" s="22">
        <f t="shared" si="8"/>
        <v>101.94</v>
      </c>
      <c r="BT6" s="22">
        <f t="shared" si="8"/>
        <v>100.27</v>
      </c>
      <c r="BU6" s="22">
        <f t="shared" si="8"/>
        <v>98.64</v>
      </c>
      <c r="BV6" s="22">
        <f t="shared" si="8"/>
        <v>94.78</v>
      </c>
      <c r="BW6" s="22">
        <f t="shared" si="8"/>
        <v>97.59</v>
      </c>
      <c r="BX6" s="22">
        <f t="shared" si="8"/>
        <v>92.17</v>
      </c>
      <c r="BY6" s="22">
        <f t="shared" si="8"/>
        <v>92.83</v>
      </c>
      <c r="BZ6" s="21" t="str">
        <f>IF(BZ7="","",IF(BZ7="-","【-】","【"&amp;SUBSTITUTE(TEXT(BZ7,"#,##0.00"),"-","△")&amp;"】"))</f>
        <v>【97.82】</v>
      </c>
      <c r="CA6" s="22">
        <f>IF(CA7="",NA(),CA7)</f>
        <v>176.94</v>
      </c>
      <c r="CB6" s="22">
        <f t="shared" ref="CB6:CJ6" si="9">IF(CB7="",NA(),CB7)</f>
        <v>170.25</v>
      </c>
      <c r="CC6" s="22">
        <f t="shared" si="9"/>
        <v>169.07</v>
      </c>
      <c r="CD6" s="22">
        <f t="shared" si="9"/>
        <v>172.01</v>
      </c>
      <c r="CE6" s="22">
        <f t="shared" si="9"/>
        <v>175.2</v>
      </c>
      <c r="CF6" s="22">
        <f t="shared" si="9"/>
        <v>178.92</v>
      </c>
      <c r="CG6" s="22">
        <f t="shared" si="9"/>
        <v>181.3</v>
      </c>
      <c r="CH6" s="22">
        <f t="shared" si="9"/>
        <v>181.71</v>
      </c>
      <c r="CI6" s="22">
        <f t="shared" si="9"/>
        <v>188.51</v>
      </c>
      <c r="CJ6" s="22">
        <f t="shared" si="9"/>
        <v>189.43</v>
      </c>
      <c r="CK6" s="21" t="str">
        <f>IF(CK7="","",IF(CK7="-","【-】","【"&amp;SUBSTITUTE(TEXT(CK7,"#,##0.00"),"-","△")&amp;"】"))</f>
        <v>【177.56】</v>
      </c>
      <c r="CL6" s="22">
        <f>IF(CL7="",NA(),CL7)</f>
        <v>66.42</v>
      </c>
      <c r="CM6" s="22">
        <f t="shared" ref="CM6:CU6" si="10">IF(CM7="",NA(),CM7)</f>
        <v>67.7</v>
      </c>
      <c r="CN6" s="22">
        <f t="shared" si="10"/>
        <v>65.22</v>
      </c>
      <c r="CO6" s="22">
        <f t="shared" si="10"/>
        <v>66.3</v>
      </c>
      <c r="CP6" s="22">
        <f t="shared" si="10"/>
        <v>70.02</v>
      </c>
      <c r="CQ6" s="22">
        <f t="shared" si="10"/>
        <v>55.14</v>
      </c>
      <c r="CR6" s="22">
        <f t="shared" si="10"/>
        <v>55.89</v>
      </c>
      <c r="CS6" s="22">
        <f t="shared" si="10"/>
        <v>55.72</v>
      </c>
      <c r="CT6" s="22">
        <f t="shared" si="10"/>
        <v>55.31</v>
      </c>
      <c r="CU6" s="22">
        <f t="shared" si="10"/>
        <v>55.14</v>
      </c>
      <c r="CV6" s="21" t="str">
        <f>IF(CV7="","",IF(CV7="-","【-】","【"&amp;SUBSTITUTE(TEXT(CV7,"#,##0.00"),"-","△")&amp;"】"))</f>
        <v>【59.81】</v>
      </c>
      <c r="CW6" s="22">
        <f>IF(CW7="",NA(),CW7)</f>
        <v>78.489999999999995</v>
      </c>
      <c r="CX6" s="22">
        <f t="shared" ref="CX6:DF6" si="11">IF(CX7="",NA(),CX7)</f>
        <v>77.27</v>
      </c>
      <c r="CY6" s="22">
        <f t="shared" si="11"/>
        <v>79.900000000000006</v>
      </c>
      <c r="CZ6" s="22">
        <f t="shared" si="11"/>
        <v>78.77</v>
      </c>
      <c r="DA6" s="22">
        <f t="shared" si="11"/>
        <v>73.66</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44.7</v>
      </c>
      <c r="DI6" s="22">
        <f t="shared" ref="DI6:DQ6" si="12">IF(DI7="",NA(),DI7)</f>
        <v>45.98</v>
      </c>
      <c r="DJ6" s="22">
        <f t="shared" si="12"/>
        <v>47.27</v>
      </c>
      <c r="DK6" s="22">
        <f t="shared" si="12"/>
        <v>48.23</v>
      </c>
      <c r="DL6" s="22">
        <f t="shared" si="12"/>
        <v>48.75</v>
      </c>
      <c r="DM6" s="22">
        <f t="shared" si="12"/>
        <v>49.92</v>
      </c>
      <c r="DN6" s="22">
        <f t="shared" si="12"/>
        <v>50.63</v>
      </c>
      <c r="DO6" s="22">
        <f t="shared" si="12"/>
        <v>51.29</v>
      </c>
      <c r="DP6" s="22">
        <f t="shared" si="12"/>
        <v>52.2</v>
      </c>
      <c r="DQ6" s="22">
        <f t="shared" si="12"/>
        <v>52.7</v>
      </c>
      <c r="DR6" s="21" t="str">
        <f>IF(DR7="","",IF(DR7="-","【-】","【"&amp;SUBSTITUTE(TEXT(DR7,"#,##0.00"),"-","△")&amp;"】"))</f>
        <v>【52.02】</v>
      </c>
      <c r="DS6" s="22">
        <f>IF(DS7="",NA(),DS7)</f>
        <v>23.25</v>
      </c>
      <c r="DT6" s="22">
        <f t="shared" ref="DT6:EB6" si="13">IF(DT7="",NA(),DT7)</f>
        <v>22.81</v>
      </c>
      <c r="DU6" s="22">
        <f t="shared" si="13"/>
        <v>23.43</v>
      </c>
      <c r="DV6" s="22">
        <f t="shared" si="13"/>
        <v>23.31</v>
      </c>
      <c r="DW6" s="22">
        <f t="shared" si="13"/>
        <v>23.82</v>
      </c>
      <c r="DX6" s="22">
        <f t="shared" si="13"/>
        <v>16.88</v>
      </c>
      <c r="DY6" s="22">
        <f t="shared" si="13"/>
        <v>18.28</v>
      </c>
      <c r="DZ6" s="22">
        <f t="shared" si="13"/>
        <v>19.61</v>
      </c>
      <c r="EA6" s="22">
        <f t="shared" si="13"/>
        <v>20.73</v>
      </c>
      <c r="EB6" s="22">
        <f t="shared" si="13"/>
        <v>22.86</v>
      </c>
      <c r="EC6" s="21" t="str">
        <f>IF(EC7="","",IF(EC7="-","【-】","【"&amp;SUBSTITUTE(TEXT(EC7,"#,##0.00"),"-","△")&amp;"】"))</f>
        <v>【25.37】</v>
      </c>
      <c r="ED6" s="22">
        <f>IF(ED7="",NA(),ED7)</f>
        <v>0.21</v>
      </c>
      <c r="EE6" s="22">
        <f t="shared" ref="EE6:EM6" si="14">IF(EE7="",NA(),EE7)</f>
        <v>0.35</v>
      </c>
      <c r="EF6" s="22">
        <f t="shared" si="14"/>
        <v>0.77</v>
      </c>
      <c r="EG6" s="22">
        <f t="shared" si="14"/>
        <v>0.81</v>
      </c>
      <c r="EH6" s="22">
        <f t="shared" si="14"/>
        <v>0.53</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203831</v>
      </c>
      <c r="D7" s="24">
        <v>46</v>
      </c>
      <c r="E7" s="24">
        <v>1</v>
      </c>
      <c r="F7" s="24">
        <v>0</v>
      </c>
      <c r="G7" s="24">
        <v>1</v>
      </c>
      <c r="H7" s="24" t="s">
        <v>93</v>
      </c>
      <c r="I7" s="24" t="s">
        <v>94</v>
      </c>
      <c r="J7" s="24" t="s">
        <v>95</v>
      </c>
      <c r="K7" s="24" t="s">
        <v>96</v>
      </c>
      <c r="L7" s="24" t="s">
        <v>97</v>
      </c>
      <c r="M7" s="24" t="s">
        <v>98</v>
      </c>
      <c r="N7" s="25" t="s">
        <v>99</v>
      </c>
      <c r="O7" s="25">
        <v>72.67</v>
      </c>
      <c r="P7" s="25">
        <v>94.13</v>
      </c>
      <c r="Q7" s="25">
        <v>3388</v>
      </c>
      <c r="R7" s="25">
        <v>24463</v>
      </c>
      <c r="S7" s="25">
        <v>85.91</v>
      </c>
      <c r="T7" s="25">
        <v>284.75</v>
      </c>
      <c r="U7" s="25">
        <v>22946</v>
      </c>
      <c r="V7" s="25">
        <v>30.1</v>
      </c>
      <c r="W7" s="25">
        <v>762.33</v>
      </c>
      <c r="X7" s="25">
        <v>104.26</v>
      </c>
      <c r="Y7" s="25">
        <v>107.89</v>
      </c>
      <c r="Z7" s="25">
        <v>107.77</v>
      </c>
      <c r="AA7" s="25">
        <v>107.35</v>
      </c>
      <c r="AB7" s="25">
        <v>105.56</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613.66</v>
      </c>
      <c r="AU7" s="25">
        <v>643.41</v>
      </c>
      <c r="AV7" s="25">
        <v>386.55</v>
      </c>
      <c r="AW7" s="25">
        <v>476</v>
      </c>
      <c r="AX7" s="25">
        <v>390.18</v>
      </c>
      <c r="AY7" s="25">
        <v>379.08</v>
      </c>
      <c r="AZ7" s="25">
        <v>367.55</v>
      </c>
      <c r="BA7" s="25">
        <v>378.56</v>
      </c>
      <c r="BB7" s="25">
        <v>364.46</v>
      </c>
      <c r="BC7" s="25">
        <v>338.89</v>
      </c>
      <c r="BD7" s="25">
        <v>243.36</v>
      </c>
      <c r="BE7" s="25">
        <v>356.18</v>
      </c>
      <c r="BF7" s="25">
        <v>362.59</v>
      </c>
      <c r="BG7" s="25">
        <v>366.4</v>
      </c>
      <c r="BH7" s="25">
        <v>373.35</v>
      </c>
      <c r="BI7" s="25">
        <v>388.86</v>
      </c>
      <c r="BJ7" s="25">
        <v>398.98</v>
      </c>
      <c r="BK7" s="25">
        <v>418.68</v>
      </c>
      <c r="BL7" s="25">
        <v>395.68</v>
      </c>
      <c r="BM7" s="25">
        <v>403.72</v>
      </c>
      <c r="BN7" s="25">
        <v>400.21</v>
      </c>
      <c r="BO7" s="25">
        <v>265.93</v>
      </c>
      <c r="BP7" s="25">
        <v>99.22</v>
      </c>
      <c r="BQ7" s="25">
        <v>102.5</v>
      </c>
      <c r="BR7" s="25">
        <v>103.42</v>
      </c>
      <c r="BS7" s="25">
        <v>101.94</v>
      </c>
      <c r="BT7" s="25">
        <v>100.27</v>
      </c>
      <c r="BU7" s="25">
        <v>98.64</v>
      </c>
      <c r="BV7" s="25">
        <v>94.78</v>
      </c>
      <c r="BW7" s="25">
        <v>97.59</v>
      </c>
      <c r="BX7" s="25">
        <v>92.17</v>
      </c>
      <c r="BY7" s="25">
        <v>92.83</v>
      </c>
      <c r="BZ7" s="25">
        <v>97.82</v>
      </c>
      <c r="CA7" s="25">
        <v>176.94</v>
      </c>
      <c r="CB7" s="25">
        <v>170.25</v>
      </c>
      <c r="CC7" s="25">
        <v>169.07</v>
      </c>
      <c r="CD7" s="25">
        <v>172.01</v>
      </c>
      <c r="CE7" s="25">
        <v>175.2</v>
      </c>
      <c r="CF7" s="25">
        <v>178.92</v>
      </c>
      <c r="CG7" s="25">
        <v>181.3</v>
      </c>
      <c r="CH7" s="25">
        <v>181.71</v>
      </c>
      <c r="CI7" s="25">
        <v>188.51</v>
      </c>
      <c r="CJ7" s="25">
        <v>189.43</v>
      </c>
      <c r="CK7" s="25">
        <v>177.56</v>
      </c>
      <c r="CL7" s="25">
        <v>66.42</v>
      </c>
      <c r="CM7" s="25">
        <v>67.7</v>
      </c>
      <c r="CN7" s="25">
        <v>65.22</v>
      </c>
      <c r="CO7" s="25">
        <v>66.3</v>
      </c>
      <c r="CP7" s="25">
        <v>70.02</v>
      </c>
      <c r="CQ7" s="25">
        <v>55.14</v>
      </c>
      <c r="CR7" s="25">
        <v>55.89</v>
      </c>
      <c r="CS7" s="25">
        <v>55.72</v>
      </c>
      <c r="CT7" s="25">
        <v>55.31</v>
      </c>
      <c r="CU7" s="25">
        <v>55.14</v>
      </c>
      <c r="CV7" s="25">
        <v>59.81</v>
      </c>
      <c r="CW7" s="25">
        <v>78.489999999999995</v>
      </c>
      <c r="CX7" s="25">
        <v>77.27</v>
      </c>
      <c r="CY7" s="25">
        <v>79.900000000000006</v>
      </c>
      <c r="CZ7" s="25">
        <v>78.77</v>
      </c>
      <c r="DA7" s="25">
        <v>73.66</v>
      </c>
      <c r="DB7" s="25">
        <v>81.39</v>
      </c>
      <c r="DC7" s="25">
        <v>81.27</v>
      </c>
      <c r="DD7" s="25">
        <v>81.260000000000005</v>
      </c>
      <c r="DE7" s="25">
        <v>80.36</v>
      </c>
      <c r="DF7" s="25">
        <v>80.13</v>
      </c>
      <c r="DG7" s="25">
        <v>89.42</v>
      </c>
      <c r="DH7" s="25">
        <v>44.7</v>
      </c>
      <c r="DI7" s="25">
        <v>45.98</v>
      </c>
      <c r="DJ7" s="25">
        <v>47.27</v>
      </c>
      <c r="DK7" s="25">
        <v>48.23</v>
      </c>
      <c r="DL7" s="25">
        <v>48.75</v>
      </c>
      <c r="DM7" s="25">
        <v>49.92</v>
      </c>
      <c r="DN7" s="25">
        <v>50.63</v>
      </c>
      <c r="DO7" s="25">
        <v>51.29</v>
      </c>
      <c r="DP7" s="25">
        <v>52.2</v>
      </c>
      <c r="DQ7" s="25">
        <v>52.7</v>
      </c>
      <c r="DR7" s="25">
        <v>52.02</v>
      </c>
      <c r="DS7" s="25">
        <v>23.25</v>
      </c>
      <c r="DT7" s="25">
        <v>22.81</v>
      </c>
      <c r="DU7" s="25">
        <v>23.43</v>
      </c>
      <c r="DV7" s="25">
        <v>23.31</v>
      </c>
      <c r="DW7" s="25">
        <v>23.82</v>
      </c>
      <c r="DX7" s="25">
        <v>16.88</v>
      </c>
      <c r="DY7" s="25">
        <v>18.28</v>
      </c>
      <c r="DZ7" s="25">
        <v>19.61</v>
      </c>
      <c r="EA7" s="25">
        <v>20.73</v>
      </c>
      <c r="EB7" s="25">
        <v>22.86</v>
      </c>
      <c r="EC7" s="25">
        <v>25.37</v>
      </c>
      <c r="ED7" s="25">
        <v>0.21</v>
      </c>
      <c r="EE7" s="25">
        <v>0.35</v>
      </c>
      <c r="EF7" s="25">
        <v>0.77</v>
      </c>
      <c r="EG7" s="25">
        <v>0.81</v>
      </c>
      <c r="EH7" s="25">
        <v>0.53</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ta033695</cp:lastModifiedBy>
  <cp:lastPrinted>2025-02-04T01:01:22Z</cp:lastPrinted>
  <dcterms:created xsi:type="dcterms:W3CDTF">2025-01-24T06:49:14Z</dcterms:created>
  <dcterms:modified xsi:type="dcterms:W3CDTF">2026-01-23T11:14:38Z</dcterms:modified>
  <cp:category/>
</cp:coreProperties>
</file>