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anfsv01\LGWAN接続系共有\910_水道課\10_水道管理係\公表『経営比較分析表』\R6\県提出\下水道\"/>
    </mc:Choice>
  </mc:AlternateContent>
  <workbookProtection workbookAlgorithmName="SHA-512" workbookHashValue="RZVrZW/Kv4thoenQy7oD+q8HY+kBDrWb/Xtk+ounV1+rxu/V3s2j3nKIpC48AQ52mT5CZjcfpFhL5IBmUH7+Rg==" workbookSaltValue="pX0oku/xayVDy4iPOxj17g==" workbookSpinCount="100000" lockStructure="1"/>
  <bookViews>
    <workbookView xWindow="0" yWindow="0" windowWidth="28800" windowHeight="1114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<sst xmlns="http://schemas.openxmlformats.org/spreadsheetml/2006/main" count="231" uniqueCount="116">
  <si>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</si>
  <si>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</si>
  <si>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</si>
  <si>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</si>
  <si>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</si>
  <si>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</si>
  <si>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</si>
  <si>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</si>
  <si>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</si>
  <si>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</si>
  <si>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</si>
  <si>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</si>
  <si>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</si>
  <si>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</si>
  <si>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</si>
  <si>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</si>
  <si>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</si>
  <si>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</si>
  <si>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</si>
  <si>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</si>
  <si>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</si>
  <si>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</si>
  <si>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</si>
  <si>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</si>
  <si>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</si>
  <si>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</si>
  <si>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</si>
  <si>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</si>
  <si>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</si>
  <si>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</si>
  <si>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</si>
  <si>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</si>
  <si>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</si>
  <si>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</si>
  <si>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</si>
  <si>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</si>
  <si>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</si>
  <si>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</si>
  <si>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</si>
  <si>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</si>
  <si>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</si>
  <si>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</si>
  <si>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</si>
  <si>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</si>
  <si>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</si>
  <si>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</si>
  <si>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</si>
  <si>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</si>
  <si>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</si>
  <si>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</si>
  <si>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</si>
  <si>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</si>
  <si>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</si>
  <si>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</si>
  <si>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</si>
  <si>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</si>
  <si>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</si>
  <si>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</si>
  <si>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</si>
  <si>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</si>
  <si>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</si>
  <si>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</si>
  <si>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</si>
  <si>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</si>
  <si>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</si>
  <si>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</si>
  <si>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</si>
  <si>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</si>
  <si>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</si>
  <si>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</si>
  <si>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</si>
  <si>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</si>
  <si>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</si>
  <si>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</si>
  <si>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</si>
  <si>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</si>
  <si>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</si>
  <si>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</si>
  <si>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</si>
  <si>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</si>
  <si>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</si>
  <si>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</si>
  <si>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</si>
  <si>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</si>
  <si>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</si>
  <si>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</si>
  <si>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</si>
  <si>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</si>
  <si>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</si>
  <si>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</si>
  <si>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</si>
  <si>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</si>
  <si>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</si>
  <si>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</si>
  <si>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</si>
  <si>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</si>
  <si>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</si>
  <si>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</si>
  <si>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</si>
  <si>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</si>
  <si>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</si>
  <si>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</si>
  <si>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</si>
  <si>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</si>
  <si>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</si>
  <si>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</si>
  <si>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</si>
  <si>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</si>
  <si>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</si>
  <si>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</si>
  <si>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</si>
  <si>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</si>
  <si>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</si>
  <si>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□現状分析
　町の保有する資産について、減価償却がどの程度進んでいるかを表す”有形固定資産減価償却率”は増加傾向にあり、時間の経過とともに資産の老朽化が進んでいることがわかる。
　耐用年数を超過した管渠はないため、”管渠老朽化率”はゼロとなっている。
■現状分析からみた課題
　時間の経過とともに減価償却が増加しているが特に問題はなく、耐用年数を超過した管渠も無いが不明水の流入量が増加しているので、調査・対策を継続的に進めていく必要があるが、進入箇所の特定が困難なこと、管更生費用が高額であることが課題である。</t>
    <phoneticPr fontId="4"/>
  </si>
  <si>
    <t xml:space="preserve"> 経営面では、一般会計からの補助金を繰り入れていること等が課題である。事業の効率化等による支出の削減を図っていくとともに、経営戦略改定の結果から下水道使用料の見直しをする必要がある。
　また、物価上昇による経費の増加が見込まれる中で、経費回収率、汚水処理原価も悪化していくことが考えられる。
　管渠施設の老朽化は進んでいないが、不明水対策と処理場の長寿命化や耐震化が必要であり、策定した「ストックマネジメント基本計画」に基づき、各処理場の機器改修修繕、管渠の点検調査等、財源確保や経営に与える影響を踏まえた上で計画的に取り組んでいきたい。
</t>
    <rPh sb="215" eb="216">
      <t>カク</t>
    </rPh>
    <rPh sb="216" eb="219">
      <t>ショリジョウ</t>
    </rPh>
    <phoneticPr fontId="4"/>
  </si>
  <si>
    <t>□現状分析
　使用料収入や一般会計からの繰入金等の収益で、維持管理費や支払利息等の費用をどの程度賄えているかを表す”経常収支比率”は収支上は黒字で累積欠損金は生じていない。収支上では、管渠費は増加し、処理場費及び企業債償還利息は減少している。
 また、必要な経費を使用料収入でどれだけ賄えているかを表す”経費回収率”は6.65ポイント減少している。これは汚水処理費が増加したためであり、汚水処理に係るコストを表す”汚水処理原価”については16.68ポイント増加している。
水洗化率は横ばいである。
■現状分析からみた課題
　見かけの収支上は赤字ではないが、多額の一般会計補助金が充当されており、さらに今後、動力費等の増額が懸念されるため使用料収入の増加に取り組む必要がある。</t>
    <rPh sb="104" eb="105">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</si>
</sst>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0.21</c:v>
                </c:pt>
                <c:pt idx="1">
                  <c:v>0</c:v>
                </c:pt>
                <c:pt idx="2">
                  <c:v>0</c:v>
                </c:pt>
                <c:pt idx="3" formatCode="#,##0.00;&quot;△&quot;#,##0.00;&quot;-&quot;">
                  <c:v>0.18</c:v>
                </c:pt>
                <c:pt idx="4">
                  <c:v>0</c:v>
                </c:pt>
              </c:numCache>
            </c:numRef>
          </c:val>
          <c:extLst>
            <c:ext xmlns:c16="http://schemas.microsoft.com/office/drawing/2014/chart" uri="{C3380CC4-5D6E-409C-BE32-E72D297353CC}">
              <c16:uniqueId val="{00000000-A523-49B4-BCA2-563332CE63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A523-49B4-BCA2-563332CE63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62.77</c:v>
                </c:pt>
                <c:pt idx="1">
                  <c:v>65.239999999999995</c:v>
                </c:pt>
                <c:pt idx="2">
                  <c:v>64.2</c:v>
                </c:pt>
                <c:pt idx="3">
                  <c:v>61.34</c:v>
                </c:pt>
                <c:pt idx="4">
                  <c:v>59.19</c:v>
                </c:pt>
              </c:numCache>
            </c:numRef>
          </c:val>
          <c:extLst>
            <c:ext xmlns:c16="http://schemas.microsoft.com/office/drawing/2014/chart" uri="{C3380CC4-5D6E-409C-BE32-E72D297353CC}">
              <c16:uniqueId val="{00000000-EA42-4B01-92C5-A0939CB82C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EA42-4B01-92C5-A0939CB82C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89.12</c:v>
                </c:pt>
                <c:pt idx="1">
                  <c:v>92.44</c:v>
                </c:pt>
                <c:pt idx="2">
                  <c:v>95.64</c:v>
                </c:pt>
                <c:pt idx="3">
                  <c:v>94.05</c:v>
                </c:pt>
                <c:pt idx="4">
                  <c:v>95.75</c:v>
                </c:pt>
              </c:numCache>
            </c:numRef>
          </c:val>
          <c:extLst>
            <c:ext xmlns:c16="http://schemas.microsoft.com/office/drawing/2014/chart" uri="{C3380CC4-5D6E-409C-BE32-E72D297353CC}">
              <c16:uniqueId val="{00000000-A662-4678-9699-8D5E67D256F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A662-4678-9699-8D5E67D256F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100.45</c:v>
                </c:pt>
                <c:pt idx="1">
                  <c:v>106.6</c:v>
                </c:pt>
                <c:pt idx="2">
                  <c:v>106.36</c:v>
                </c:pt>
                <c:pt idx="3">
                  <c:v>105.16</c:v>
                </c:pt>
                <c:pt idx="4">
                  <c:v>105.91</c:v>
                </c:pt>
              </c:numCache>
            </c:numRef>
          </c:val>
          <c:extLst>
            <c:ext xmlns:c16="http://schemas.microsoft.com/office/drawing/2014/chart" uri="{C3380CC4-5D6E-409C-BE32-E72D297353CC}">
              <c16:uniqueId val="{00000000-EAB8-4102-B72B-D3CD2E3A36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EAB8-4102-B72B-D3CD2E3A36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22.34</c:v>
                </c:pt>
                <c:pt idx="1">
                  <c:v>24.11</c:v>
                </c:pt>
                <c:pt idx="2">
                  <c:v>26.95</c:v>
                </c:pt>
                <c:pt idx="3">
                  <c:v>29.59</c:v>
                </c:pt>
                <c:pt idx="4">
                  <c:v>32.17</c:v>
                </c:pt>
              </c:numCache>
            </c:numRef>
          </c:val>
          <c:extLst>
            <c:ext xmlns:c16="http://schemas.microsoft.com/office/drawing/2014/chart" uri="{C3380CC4-5D6E-409C-BE32-E72D297353CC}">
              <c16:uniqueId val="{00000000-D156-44FA-AF9D-FBA7A53A11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D156-44FA-AF9D-FBA7A53A11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69-4FC7-B296-8D5269CA05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869-4FC7-B296-8D5269CA05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7.18</c:v>
                </c:pt>
                <c:pt idx="1">
                  <c:v>0</c:v>
                </c:pt>
                <c:pt idx="2">
                  <c:v>0</c:v>
                </c:pt>
                <c:pt idx="3">
                  <c:v>0</c:v>
                </c:pt>
                <c:pt idx="4">
                  <c:v>0</c:v>
                </c:pt>
              </c:numCache>
            </c:numRef>
          </c:val>
          <c:extLst>
            <c:ext xmlns:c16="http://schemas.microsoft.com/office/drawing/2014/chart" uri="{C3380CC4-5D6E-409C-BE32-E72D297353CC}">
              <c16:uniqueId val="{00000000-A536-4A0A-A056-01FE6906EF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A536-4A0A-A056-01FE6906EF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60.03</c:v>
                </c:pt>
                <c:pt idx="1">
                  <c:v>54.76</c:v>
                </c:pt>
                <c:pt idx="2">
                  <c:v>52.49</c:v>
                </c:pt>
                <c:pt idx="3">
                  <c:v>52.28</c:v>
                </c:pt>
                <c:pt idx="4">
                  <c:v>47.93</c:v>
                </c:pt>
              </c:numCache>
            </c:numRef>
          </c:val>
          <c:extLst>
            <c:ext xmlns:c16="http://schemas.microsoft.com/office/drawing/2014/chart" uri="{C3380CC4-5D6E-409C-BE32-E72D297353CC}">
              <c16:uniqueId val="{00000000-DD0A-46C5-B016-E978CD4B55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DD0A-46C5-B016-E978CD4B55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157.72</c:v>
                </c:pt>
                <c:pt idx="1">
                  <c:v>0</c:v>
                </c:pt>
                <c:pt idx="2" formatCode="#,##0.00;&quot;△&quot;#,##0.00;&quot;-&quot;">
                  <c:v>1704.96</c:v>
                </c:pt>
                <c:pt idx="3">
                  <c:v>0</c:v>
                </c:pt>
                <c:pt idx="4">
                  <c:v>0</c:v>
                </c:pt>
              </c:numCache>
            </c:numRef>
          </c:val>
          <c:extLst>
            <c:ext xmlns:c16="http://schemas.microsoft.com/office/drawing/2014/chart" uri="{C3380CC4-5D6E-409C-BE32-E72D297353CC}">
              <c16:uniqueId val="{00000000-AFC5-4B1A-98C2-D95487800F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AFC5-4B1A-98C2-D95487800F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93.29</c:v>
                </c:pt>
                <c:pt idx="1">
                  <c:v>103.33</c:v>
                </c:pt>
                <c:pt idx="2">
                  <c:v>118.74</c:v>
                </c:pt>
                <c:pt idx="3">
                  <c:v>97.77</c:v>
                </c:pt>
                <c:pt idx="4">
                  <c:v>91.12</c:v>
                </c:pt>
              </c:numCache>
            </c:numRef>
          </c:val>
          <c:extLst>
            <c:ext xmlns:c16="http://schemas.microsoft.com/office/drawing/2014/chart" uri="{C3380CC4-5D6E-409C-BE32-E72D297353CC}">
              <c16:uniqueId val="{00000000-6EC6-4FC2-8595-A36B92B751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6EC6-4FC2-8595-A36B92B751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206.99</c:v>
                </c:pt>
                <c:pt idx="1">
                  <c:v>186.06</c:v>
                </c:pt>
                <c:pt idx="2">
                  <c:v>162.31</c:v>
                </c:pt>
                <c:pt idx="3">
                  <c:v>198.55</c:v>
                </c:pt>
                <c:pt idx="4">
                  <c:v>215.23</c:v>
                </c:pt>
              </c:numCache>
            </c:numRef>
          </c:val>
          <c:extLst>
            <c:ext xmlns:c16="http://schemas.microsoft.com/office/drawing/2014/chart" uri="{C3380CC4-5D6E-409C-BE32-E72D297353CC}">
              <c16:uniqueId val="{00000000-49EC-4680-940D-38F8478197F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49EC-4680-940D-38F8478197F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長野県　箕輪町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24463</v>
      </c>
      <c r="AM8" s="45"/>
      <c r="AN8" s="45"/>
      <c r="AO8" s="45"/>
      <c r="AP8" s="45"/>
      <c r="AQ8" s="45"/>
      <c r="AR8" s="45"/>
      <c r="AS8" s="45"/>
      <c r="AT8" s="44">
        <f>データ!T6</f>
        <v>85.91</v>
      </c>
      <c r="AU8" s="44"/>
      <c r="AV8" s="44"/>
      <c r="AW8" s="44"/>
      <c r="AX8" s="44"/>
      <c r="AY8" s="44"/>
      <c r="AZ8" s="44"/>
      <c r="BA8" s="44"/>
      <c r="BB8" s="44">
        <f>データ!U6</f>
        <v>284.75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56.41</v>
      </c>
      <c r="J10" s="44"/>
      <c r="K10" s="44"/>
      <c r="L10" s="44"/>
      <c r="M10" s="44"/>
      <c r="N10" s="44"/>
      <c r="O10" s="44"/>
      <c r="P10" s="44">
        <f>データ!P6</f>
        <v>15.91</v>
      </c>
      <c r="Q10" s="44"/>
      <c r="R10" s="44"/>
      <c r="S10" s="44"/>
      <c r="T10" s="44"/>
      <c r="U10" s="44"/>
      <c r="V10" s="44"/>
      <c r="W10" s="44">
        <f>データ!Q6</f>
        <v>93.27</v>
      </c>
      <c r="X10" s="44"/>
      <c r="Y10" s="44"/>
      <c r="Z10" s="44"/>
      <c r="AA10" s="44"/>
      <c r="AB10" s="44"/>
      <c r="AC10" s="44"/>
      <c r="AD10" s="45">
        <f>データ!R6</f>
        <v>3938</v>
      </c>
      <c r="AE10" s="45"/>
      <c r="AF10" s="45"/>
      <c r="AG10" s="45"/>
      <c r="AH10" s="45"/>
      <c r="AI10" s="45"/>
      <c r="AJ10" s="45"/>
      <c r="AK10" s="2"/>
      <c r="AL10" s="45">
        <f>データ!V6</f>
        <v>3879</v>
      </c>
      <c r="AM10" s="45"/>
      <c r="AN10" s="45"/>
      <c r="AO10" s="45"/>
      <c r="AP10" s="45"/>
      <c r="AQ10" s="45"/>
      <c r="AR10" s="45"/>
      <c r="AS10" s="45"/>
      <c r="AT10" s="44">
        <f>データ!W6</f>
        <v>1.49</v>
      </c>
      <c r="AU10" s="44"/>
      <c r="AV10" s="44"/>
      <c r="AW10" s="44"/>
      <c r="AX10" s="44"/>
      <c r="AY10" s="44"/>
      <c r="AZ10" s="44"/>
      <c r="BA10" s="44"/>
      <c r="BB10" s="44">
        <f>データ!X6</f>
        <v>2603.36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OmdcpNQHn1Bc/E7Cij5hRWRLdvesO2hgQBpSRswWxvP7d8DJy2mJVL0t7FzQoFhMkDEzciXpHJDV/AkErjkQw==" saltValue="W/cH2HYMbdPukIGSSO5+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203831</v>
      </c>
      <c r="D6" s="19">
        <f t="shared" si="3"/>
        <v>46</v>
      </c>
      <c r="E6" s="19">
        <f t="shared" si="3"/>
        <v>17</v>
      </c>
      <c r="F6" s="19">
        <f t="shared" si="3"/>
        <v>5</v>
      </c>
      <c r="G6" s="19">
        <f t="shared" si="3"/>
        <v>0</v>
      </c>
      <c r="H6" s="19" t="str">
        <f t="shared" si="3"/>
        <v>長野県　箕輪町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56.41</v>
      </c>
      <c r="P6" s="20">
        <f t="shared" si="3"/>
        <v>15.91</v>
      </c>
      <c r="Q6" s="20">
        <f t="shared" si="3"/>
        <v>93.27</v>
      </c>
      <c r="R6" s="20">
        <f t="shared" si="3"/>
        <v>3938</v>
      </c>
      <c r="S6" s="20">
        <f t="shared" si="3"/>
        <v>24463</v>
      </c>
      <c r="T6" s="20">
        <f t="shared" si="3"/>
        <v>85.91</v>
      </c>
      <c r="U6" s="20">
        <f t="shared" si="3"/>
        <v>284.75</v>
      </c>
      <c r="V6" s="20">
        <f t="shared" si="3"/>
        <v>3879</v>
      </c>
      <c r="W6" s="20">
        <f t="shared" si="3"/>
        <v>1.49</v>
      </c>
      <c r="X6" s="20">
        <f t="shared" si="3"/>
        <v>2603.36</v>
      </c>
      <c r="Y6" s="21">
        <f>IF(Y7="",NA(),Y7)</f>
        <v>100.45</v>
      </c>
      <c r="Z6" s="21">
        <f t="shared" ref="Z6:AH6" si="4">IF(Z7="",NA(),Z7)</f>
        <v>106.6</v>
      </c>
      <c r="AA6" s="21">
        <f t="shared" si="4"/>
        <v>106.36</v>
      </c>
      <c r="AB6" s="21">
        <f t="shared" si="4"/>
        <v>105.16</v>
      </c>
      <c r="AC6" s="21">
        <f t="shared" si="4"/>
        <v>105.91</v>
      </c>
      <c r="AD6" s="21">
        <f t="shared" si="4"/>
        <v>101.91</v>
      </c>
      <c r="AE6" s="21">
        <f t="shared" si="4"/>
        <v>103.09</v>
      </c>
      <c r="AF6" s="21">
        <f t="shared" si="4"/>
        <v>102.11</v>
      </c>
      <c r="AG6" s="21">
        <f t="shared" si="4"/>
        <v>101.91</v>
      </c>
      <c r="AH6" s="21">
        <f t="shared" si="4"/>
        <v>103.07</v>
      </c>
      <c r="AI6" s="20" t="str">
        <f>IF(AI7="","",IF(AI7="-","【-】","【"&amp;SUBSTITUTE(TEXT(AI7,"#,##0.00"),"-","△")&amp;"】"))</f>
        <v>【104.44】</v>
      </c>
      <c r="AJ6" s="21">
        <f>IF(AJ7="",NA(),AJ7)</f>
        <v>7.18</v>
      </c>
      <c r="AK6" s="20">
        <f t="shared" ref="AK6:AS6" si="5">IF(AK7="",NA(),AK7)</f>
        <v>0</v>
      </c>
      <c r="AL6" s="20">
        <f t="shared" si="5"/>
        <v>0</v>
      </c>
      <c r="AM6" s="20">
        <f t="shared" si="5"/>
        <v>0</v>
      </c>
      <c r="AN6" s="20">
        <f t="shared" si="5"/>
        <v>0</v>
      </c>
      <c r="AO6" s="21">
        <f t="shared" si="5"/>
        <v>127.98</v>
      </c>
      <c r="AP6" s="21">
        <f t="shared" si="5"/>
        <v>101.24</v>
      </c>
      <c r="AQ6" s="21">
        <f t="shared" si="5"/>
        <v>124.9</v>
      </c>
      <c r="AR6" s="21">
        <f t="shared" si="5"/>
        <v>124.8</v>
      </c>
      <c r="AS6" s="21">
        <f t="shared" si="5"/>
        <v>120.64</v>
      </c>
      <c r="AT6" s="20" t="str">
        <f>IF(AT7="","",IF(AT7="-","【-】","【"&amp;SUBSTITUTE(TEXT(AT7,"#,##0.00"),"-","△")&amp;"】"))</f>
        <v>【124.06】</v>
      </c>
      <c r="AU6" s="21">
        <f>IF(AU7="",NA(),AU7)</f>
        <v>60.03</v>
      </c>
      <c r="AV6" s="21">
        <f t="shared" ref="AV6:BD6" si="6">IF(AV7="",NA(),AV7)</f>
        <v>54.76</v>
      </c>
      <c r="AW6" s="21">
        <f t="shared" si="6"/>
        <v>52.49</v>
      </c>
      <c r="AX6" s="21">
        <f t="shared" si="6"/>
        <v>52.28</v>
      </c>
      <c r="AY6" s="21">
        <f t="shared" si="6"/>
        <v>47.93</v>
      </c>
      <c r="AZ6" s="21">
        <f t="shared" si="6"/>
        <v>44.14</v>
      </c>
      <c r="BA6" s="21">
        <f t="shared" si="6"/>
        <v>37.24</v>
      </c>
      <c r="BB6" s="21">
        <f t="shared" si="6"/>
        <v>33.58</v>
      </c>
      <c r="BC6" s="21">
        <f t="shared" si="6"/>
        <v>35.42</v>
      </c>
      <c r="BD6" s="21">
        <f t="shared" si="6"/>
        <v>39.82</v>
      </c>
      <c r="BE6" s="20" t="str">
        <f>IF(BE7="","",IF(BE7="-","【-】","【"&amp;SUBSTITUTE(TEXT(BE7,"#,##0.00"),"-","△")&amp;"】"))</f>
        <v>【42.02】</v>
      </c>
      <c r="BF6" s="21">
        <f>IF(BF7="",NA(),BF7)</f>
        <v>157.72</v>
      </c>
      <c r="BG6" s="20">
        <f t="shared" ref="BG6:BO6" si="7">IF(BG7="",NA(),BG7)</f>
        <v>0</v>
      </c>
      <c r="BH6" s="21">
        <f t="shared" si="7"/>
        <v>1704.96</v>
      </c>
      <c r="BI6" s="20">
        <f t="shared" si="7"/>
        <v>0</v>
      </c>
      <c r="BJ6" s="20">
        <f t="shared" si="7"/>
        <v>0</v>
      </c>
      <c r="BK6" s="21">
        <f t="shared" si="7"/>
        <v>654.71</v>
      </c>
      <c r="BL6" s="21">
        <f t="shared" si="7"/>
        <v>783.8</v>
      </c>
      <c r="BM6" s="21">
        <f t="shared" si="7"/>
        <v>778.81</v>
      </c>
      <c r="BN6" s="21">
        <f t="shared" si="7"/>
        <v>718.49</v>
      </c>
      <c r="BO6" s="21">
        <f t="shared" si="7"/>
        <v>743.31</v>
      </c>
      <c r="BP6" s="20" t="str">
        <f>IF(BP7="","",IF(BP7="-","【-】","【"&amp;SUBSTITUTE(TEXT(BP7,"#,##0.00"),"-","△")&amp;"】"))</f>
        <v>【785.10】</v>
      </c>
      <c r="BQ6" s="21">
        <f>IF(BQ7="",NA(),BQ7)</f>
        <v>93.29</v>
      </c>
      <c r="BR6" s="21">
        <f t="shared" ref="BR6:BZ6" si="8">IF(BR7="",NA(),BR7)</f>
        <v>103.33</v>
      </c>
      <c r="BS6" s="21">
        <f t="shared" si="8"/>
        <v>118.74</v>
      </c>
      <c r="BT6" s="21">
        <f t="shared" si="8"/>
        <v>97.77</v>
      </c>
      <c r="BU6" s="21">
        <f t="shared" si="8"/>
        <v>91.12</v>
      </c>
      <c r="BV6" s="21">
        <f t="shared" si="8"/>
        <v>65.37</v>
      </c>
      <c r="BW6" s="21">
        <f t="shared" si="8"/>
        <v>68.11</v>
      </c>
      <c r="BX6" s="21">
        <f t="shared" si="8"/>
        <v>67.23</v>
      </c>
      <c r="BY6" s="21">
        <f t="shared" si="8"/>
        <v>61.82</v>
      </c>
      <c r="BZ6" s="21">
        <f t="shared" si="8"/>
        <v>61.15</v>
      </c>
      <c r="CA6" s="20" t="str">
        <f>IF(CA7="","",IF(CA7="-","【-】","【"&amp;SUBSTITUTE(TEXT(CA7,"#,##0.00"),"-","△")&amp;"】"))</f>
        <v>【56.93】</v>
      </c>
      <c r="CB6" s="21">
        <f>IF(CB7="",NA(),CB7)</f>
        <v>206.99</v>
      </c>
      <c r="CC6" s="21">
        <f t="shared" ref="CC6:CK6" si="9">IF(CC7="",NA(),CC7)</f>
        <v>186.06</v>
      </c>
      <c r="CD6" s="21">
        <f t="shared" si="9"/>
        <v>162.31</v>
      </c>
      <c r="CE6" s="21">
        <f t="shared" si="9"/>
        <v>198.55</v>
      </c>
      <c r="CF6" s="21">
        <f t="shared" si="9"/>
        <v>215.23</v>
      </c>
      <c r="CG6" s="21">
        <f t="shared" si="9"/>
        <v>228.99</v>
      </c>
      <c r="CH6" s="21">
        <f t="shared" si="9"/>
        <v>222.41</v>
      </c>
      <c r="CI6" s="21">
        <f t="shared" si="9"/>
        <v>228.21</v>
      </c>
      <c r="CJ6" s="21">
        <f t="shared" si="9"/>
        <v>246.9</v>
      </c>
      <c r="CK6" s="21">
        <f t="shared" si="9"/>
        <v>250.43</v>
      </c>
      <c r="CL6" s="20" t="str">
        <f>IF(CL7="","",IF(CL7="-","【-】","【"&amp;SUBSTITUTE(TEXT(CL7,"#,##0.00"),"-","△")&amp;"】"))</f>
        <v>【271.15】</v>
      </c>
      <c r="CM6" s="21">
        <f>IF(CM7="",NA(),CM7)</f>
        <v>62.77</v>
      </c>
      <c r="CN6" s="21">
        <f t="shared" ref="CN6:CV6" si="10">IF(CN7="",NA(),CN7)</f>
        <v>65.239999999999995</v>
      </c>
      <c r="CO6" s="21">
        <f t="shared" si="10"/>
        <v>64.2</v>
      </c>
      <c r="CP6" s="21">
        <f t="shared" si="10"/>
        <v>61.34</v>
      </c>
      <c r="CQ6" s="21">
        <f t="shared" si="10"/>
        <v>59.19</v>
      </c>
      <c r="CR6" s="21">
        <f t="shared" si="10"/>
        <v>54.06</v>
      </c>
      <c r="CS6" s="21">
        <f t="shared" si="10"/>
        <v>55.26</v>
      </c>
      <c r="CT6" s="21">
        <f t="shared" si="10"/>
        <v>54.54</v>
      </c>
      <c r="CU6" s="21">
        <f t="shared" si="10"/>
        <v>52.9</v>
      </c>
      <c r="CV6" s="21">
        <f t="shared" si="10"/>
        <v>52.63</v>
      </c>
      <c r="CW6" s="20" t="str">
        <f>IF(CW7="","",IF(CW7="-","【-】","【"&amp;SUBSTITUTE(TEXT(CW7,"#,##0.00"),"-","△")&amp;"】"))</f>
        <v>【49.87】</v>
      </c>
      <c r="CX6" s="21">
        <f>IF(CX7="",NA(),CX7)</f>
        <v>89.12</v>
      </c>
      <c r="CY6" s="21">
        <f t="shared" ref="CY6:DG6" si="11">IF(CY7="",NA(),CY7)</f>
        <v>92.44</v>
      </c>
      <c r="CZ6" s="21">
        <f t="shared" si="11"/>
        <v>95.64</v>
      </c>
      <c r="DA6" s="21">
        <f t="shared" si="11"/>
        <v>94.05</v>
      </c>
      <c r="DB6" s="21">
        <f t="shared" si="11"/>
        <v>95.75</v>
      </c>
      <c r="DC6" s="21">
        <f t="shared" si="11"/>
        <v>90.11</v>
      </c>
      <c r="DD6" s="21">
        <f t="shared" si="11"/>
        <v>90.52</v>
      </c>
      <c r="DE6" s="21">
        <f t="shared" si="11"/>
        <v>90.3</v>
      </c>
      <c r="DF6" s="21">
        <f t="shared" si="11"/>
        <v>90.3</v>
      </c>
      <c r="DG6" s="21">
        <f t="shared" si="11"/>
        <v>90.32</v>
      </c>
      <c r="DH6" s="20" t="str">
        <f>IF(DH7="","",IF(DH7="-","【-】","【"&amp;SUBSTITUTE(TEXT(DH7,"#,##0.00"),"-","△")&amp;"】"))</f>
        <v>【87.54】</v>
      </c>
      <c r="DI6" s="21">
        <f>IF(DI7="",NA(),DI7)</f>
        <v>22.34</v>
      </c>
      <c r="DJ6" s="21">
        <f t="shared" ref="DJ6:DR6" si="12">IF(DJ7="",NA(),DJ7)</f>
        <v>24.11</v>
      </c>
      <c r="DK6" s="21">
        <f t="shared" si="12"/>
        <v>26.95</v>
      </c>
      <c r="DL6" s="21">
        <f t="shared" si="12"/>
        <v>29.59</v>
      </c>
      <c r="DM6" s="21">
        <f t="shared" si="12"/>
        <v>32.17</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1">
        <f>IF(EE7="",NA(),EE7)</f>
        <v>0.21</v>
      </c>
      <c r="EF6" s="20">
        <f t="shared" ref="EF6:EN6" si="14">IF(EF7="",NA(),EF7)</f>
        <v>0</v>
      </c>
      <c r="EG6" s="20">
        <f t="shared" si="14"/>
        <v>0</v>
      </c>
      <c r="EH6" s="21">
        <f t="shared" si="14"/>
        <v>0.18</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203831</v>
      </c>
      <c r="D7" s="23">
        <v>46</v>
      </c>
      <c r="E7" s="23">
        <v>17</v>
      </c>
      <c r="F7" s="23">
        <v>5</v>
      </c>
      <c r="G7" s="23">
        <v>0</v>
      </c>
      <c r="H7" s="23" t="s">
        <v>96</v>
      </c>
      <c r="I7" s="23" t="s">
        <v>97</v>
      </c>
      <c r="J7" s="23" t="s">
        <v>98</v>
      </c>
      <c r="K7" s="23" t="s">
        <v>99</v>
      </c>
      <c r="L7" s="23" t="s">
        <v>100</v>
      </c>
      <c r="M7" s="23" t="s">
        <v>101</v>
      </c>
      <c r="N7" s="24" t="s">
        <v>102</v>
      </c>
      <c r="O7" s="24">
        <v>56.41</v>
      </c>
      <c r="P7" s="24">
        <v>15.91</v>
      </c>
      <c r="Q7" s="24">
        <v>93.27</v>
      </c>
      <c r="R7" s="24">
        <v>3938</v>
      </c>
      <c r="S7" s="24">
        <v>24463</v>
      </c>
      <c r="T7" s="24">
        <v>85.91</v>
      </c>
      <c r="U7" s="24">
        <v>284.75</v>
      </c>
      <c r="V7" s="24">
        <v>3879</v>
      </c>
      <c r="W7" s="24">
        <v>1.49</v>
      </c>
      <c r="X7" s="24">
        <v>2603.36</v>
      </c>
      <c r="Y7" s="24">
        <v>100.45</v>
      </c>
      <c r="Z7" s="24">
        <v>106.6</v>
      </c>
      <c r="AA7" s="24">
        <v>106.36</v>
      </c>
      <c r="AB7" s="24">
        <v>105.16</v>
      </c>
      <c r="AC7" s="24">
        <v>105.91</v>
      </c>
      <c r="AD7" s="24">
        <v>101.91</v>
      </c>
      <c r="AE7" s="24">
        <v>103.09</v>
      </c>
      <c r="AF7" s="24">
        <v>102.11</v>
      </c>
      <c r="AG7" s="24">
        <v>101.91</v>
      </c>
      <c r="AH7" s="24">
        <v>103.07</v>
      </c>
      <c r="AI7" s="24">
        <v>104.44</v>
      </c>
      <c r="AJ7" s="24">
        <v>7.18</v>
      </c>
      <c r="AK7" s="24">
        <v>0</v>
      </c>
      <c r="AL7" s="24">
        <v>0</v>
      </c>
      <c r="AM7" s="24">
        <v>0</v>
      </c>
      <c r="AN7" s="24">
        <v>0</v>
      </c>
      <c r="AO7" s="24">
        <v>127.98</v>
      </c>
      <c r="AP7" s="24">
        <v>101.24</v>
      </c>
      <c r="AQ7" s="24">
        <v>124.9</v>
      </c>
      <c r="AR7" s="24">
        <v>124.8</v>
      </c>
      <c r="AS7" s="24">
        <v>120.64</v>
      </c>
      <c r="AT7" s="24">
        <v>124.06</v>
      </c>
      <c r="AU7" s="24">
        <v>60.03</v>
      </c>
      <c r="AV7" s="24">
        <v>54.76</v>
      </c>
      <c r="AW7" s="24">
        <v>52.49</v>
      </c>
      <c r="AX7" s="24">
        <v>52.28</v>
      </c>
      <c r="AY7" s="24">
        <v>47.93</v>
      </c>
      <c r="AZ7" s="24">
        <v>44.14</v>
      </c>
      <c r="BA7" s="24">
        <v>37.24</v>
      </c>
      <c r="BB7" s="24">
        <v>33.58</v>
      </c>
      <c r="BC7" s="24">
        <v>35.42</v>
      </c>
      <c r="BD7" s="24">
        <v>39.82</v>
      </c>
      <c r="BE7" s="24">
        <v>42.02</v>
      </c>
      <c r="BF7" s="24">
        <v>157.72</v>
      </c>
      <c r="BG7" s="24">
        <v>0</v>
      </c>
      <c r="BH7" s="24">
        <v>1704.96</v>
      </c>
      <c r="BI7" s="24">
        <v>0</v>
      </c>
      <c r="BJ7" s="24">
        <v>0</v>
      </c>
      <c r="BK7" s="24">
        <v>654.71</v>
      </c>
      <c r="BL7" s="24">
        <v>783.8</v>
      </c>
      <c r="BM7" s="24">
        <v>778.81</v>
      </c>
      <c r="BN7" s="24">
        <v>718.49</v>
      </c>
      <c r="BO7" s="24">
        <v>743.31</v>
      </c>
      <c r="BP7" s="24">
        <v>785.1</v>
      </c>
      <c r="BQ7" s="24">
        <v>93.29</v>
      </c>
      <c r="BR7" s="24">
        <v>103.33</v>
      </c>
      <c r="BS7" s="24">
        <v>118.74</v>
      </c>
      <c r="BT7" s="24">
        <v>97.77</v>
      </c>
      <c r="BU7" s="24">
        <v>91.12</v>
      </c>
      <c r="BV7" s="24">
        <v>65.37</v>
      </c>
      <c r="BW7" s="24">
        <v>68.11</v>
      </c>
      <c r="BX7" s="24">
        <v>67.23</v>
      </c>
      <c r="BY7" s="24">
        <v>61.82</v>
      </c>
      <c r="BZ7" s="24">
        <v>61.15</v>
      </c>
      <c r="CA7" s="24">
        <v>56.93</v>
      </c>
      <c r="CB7" s="24">
        <v>206.99</v>
      </c>
      <c r="CC7" s="24">
        <v>186.06</v>
      </c>
      <c r="CD7" s="24">
        <v>162.31</v>
      </c>
      <c r="CE7" s="24">
        <v>198.55</v>
      </c>
      <c r="CF7" s="24">
        <v>215.23</v>
      </c>
      <c r="CG7" s="24">
        <v>228.99</v>
      </c>
      <c r="CH7" s="24">
        <v>222.41</v>
      </c>
      <c r="CI7" s="24">
        <v>228.21</v>
      </c>
      <c r="CJ7" s="24">
        <v>246.9</v>
      </c>
      <c r="CK7" s="24">
        <v>250.43</v>
      </c>
      <c r="CL7" s="24">
        <v>271.14999999999998</v>
      </c>
      <c r="CM7" s="24">
        <v>62.77</v>
      </c>
      <c r="CN7" s="24">
        <v>65.239999999999995</v>
      </c>
      <c r="CO7" s="24">
        <v>64.2</v>
      </c>
      <c r="CP7" s="24">
        <v>61.34</v>
      </c>
      <c r="CQ7" s="24">
        <v>59.19</v>
      </c>
      <c r="CR7" s="24">
        <v>54.06</v>
      </c>
      <c r="CS7" s="24">
        <v>55.26</v>
      </c>
      <c r="CT7" s="24">
        <v>54.54</v>
      </c>
      <c r="CU7" s="24">
        <v>52.9</v>
      </c>
      <c r="CV7" s="24">
        <v>52.63</v>
      </c>
      <c r="CW7" s="24">
        <v>49.87</v>
      </c>
      <c r="CX7" s="24">
        <v>89.12</v>
      </c>
      <c r="CY7" s="24">
        <v>92.44</v>
      </c>
      <c r="CZ7" s="24">
        <v>95.64</v>
      </c>
      <c r="DA7" s="24">
        <v>94.05</v>
      </c>
      <c r="DB7" s="24">
        <v>95.75</v>
      </c>
      <c r="DC7" s="24">
        <v>90.11</v>
      </c>
      <c r="DD7" s="24">
        <v>90.52</v>
      </c>
      <c r="DE7" s="24">
        <v>90.3</v>
      </c>
      <c r="DF7" s="24">
        <v>90.3</v>
      </c>
      <c r="DG7" s="24">
        <v>90.32</v>
      </c>
      <c r="DH7" s="24">
        <v>87.54</v>
      </c>
      <c r="DI7" s="24">
        <v>22.34</v>
      </c>
      <c r="DJ7" s="24">
        <v>24.11</v>
      </c>
      <c r="DK7" s="24">
        <v>26.95</v>
      </c>
      <c r="DL7" s="24">
        <v>29.59</v>
      </c>
      <c r="DM7" s="24">
        <v>32.17</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0.21</v>
      </c>
      <c r="EF7" s="24">
        <v>0</v>
      </c>
      <c r="EG7" s="24">
        <v>0</v>
      </c>
      <c r="EH7" s="24">
        <v>0.18</v>
      </c>
      <c r="EI7" s="24">
        <v>0</v>
      </c>
      <c r="EJ7" s="24">
        <v>0.02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ma026012</cp:lastModifiedBy>
  <cp:lastPrinted>2025-02-04T05:07:54Z</cp:lastPrinted>
  <dcterms:created xsi:type="dcterms:W3CDTF">2025-01-24T07:17:55Z</dcterms:created>
  <dcterms:modified xsi:type="dcterms:W3CDTF">2025-02-04T05:11:49Z</dcterms:modified>
  <cp:category/>
</cp:coreProperties>
</file>