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anfsv01\LGWAN接続系共有\910_水道課\10_水道管理係\公表『経営比較分析表』\R6\県提出\下水道\"/>
    </mc:Choice>
  </mc:AlternateContent>
  <workbookProtection workbookAlgorithmName="SHA-512" workbookHashValue="I+nYZZWwNv+AXB3WcXxzhgr+acY1vKzBd9bYBYRqYLBfH+zGRL8XY/SX7XvCJdPeqEuUKdiqxjPDxKcDIxTmCg==" workbookSaltValue="fP6Cq100bkJsBXhsXxPWnA==" workbookSpinCount="100000" lockStructure="1"/>
  <bookViews>
    <workbookView xWindow="0" yWindow="0" windowWidth="28560" windowHeight="1089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<sst xmlns="http://schemas.openxmlformats.org/spreadsheetml/2006/main" count="231" uniqueCount="115">
  <si>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</si>
  <si>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</si>
  <si>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</si>
  <si>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</si>
  <si>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</si>
  <si>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</si>
  <si>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</si>
  <si>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</si>
  <si>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</si>
  <si>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</si>
  <si>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</si>
  <si>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</si>
  <si>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</si>
  <si>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</si>
  <si>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</si>
  <si>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</si>
  <si>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</si>
  <si>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</si>
  <si>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</si>
  <si>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</si>
  <si>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</si>
  <si>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</si>
  <si>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</si>
  <si>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</si>
  <si>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</si>
  <si>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</si>
  <si>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</si>
  <si>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</si>
  <si>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</si>
  <si>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</si>
  <si>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</si>
  <si>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</si>
  <si>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</si>
  <si>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</si>
  <si>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</si>
  <si>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</si>
  <si>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</si>
  <si>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</si>
  <si>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</si>
  <si>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</si>
  <si>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</si>
  <si>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</si>
  <si>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</si>
  <si>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</si>
  <si>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</si>
  <si>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</si>
  <si>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</si>
  <si>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</si>
  <si>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</si>
  <si>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</si>
  <si>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</si>
  <si>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</si>
  <si>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</si>
  <si>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</si>
  <si>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</si>
  <si>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</si>
  <si>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</si>
  <si>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</si>
  <si>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</si>
  <si>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</si>
  <si>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</si>
  <si>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</si>
  <si>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</si>
  <si>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</si>
  <si>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</si>
  <si>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</si>
  <si>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</si>
  <si>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</si>
  <si>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</si>
  <si>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</si>
  <si>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</si>
  <si>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</si>
  <si>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</si>
  <si>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</si>
  <si>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</si>
  <si>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</si>
  <si>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</si>
  <si>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</si>
  <si>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</si>
  <si>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</si>
  <si>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</si>
  <si>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</si>
  <si>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</si>
  <si>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</si>
  <si>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</si>
  <si>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</si>
  <si>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</si>
  <si>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</si>
  <si>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</si>
  <si>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</si>
  <si>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</si>
  <si>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</si>
  <si>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</si>
  <si>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</si>
  <si>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</si>
  <si>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</si>
  <si>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箕輪町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</si>
  <si>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</si>
  <si>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</si>
  <si>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</si>
  <si>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</si>
  <si>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</si>
  <si>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</si>
  <si>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</si>
  <si>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</si>
  <si>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</si>
  <si>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</si>
  <si>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</si>
  <si>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</si>
  <si>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</si>
  <si>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</si>
  <si>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</si>
  <si>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□現状分析
　町の保有する資産について、減価償却がどの程度進んでいるかを表す”有形固定資産減価償却率”は増加傾向にあり、時間の経過とともに資産の老朽化が進んでいることがわかる。
　管渠老朽化率は管更生を当年度行っていないため、ゼロとなっている。
■現状分析からみた課題
　耐用年数を超過した管渠はないが、不明水の流入量が増加している。有収率向上のため、不明水調査を継続実施し、管更生工事に取り組む必要があるが、位置の特定と対策工事に時間と費用を要する。</t>
    <phoneticPr fontId="4"/>
  </si>
  <si>
    <t>□現状分析
　使用料収入や一般会計からの繰入金等の収益で、維持管理費や支払利息等の費用をどの程度賄えているかを表す”経常収支比率”が100％を超えており、令和2年度から横ばいであり、収支上は黒字で累積欠損金は発生していない。収支の内訳では、下水道使用料、管渠費、一般会計補助金が増加、処理場費、企業債償還利息が減少している。
　一方で必要な経費を使用料収入でどれだけ賄えているかを表す”経費回収率”は、汚水処理費の増加に伴い14.01ポイント減少した。
　１年以内に支払うべき債務に対して支払うことができる現金等の比率を表す”流動比率”は一般的に求められる指標値である100％を大きく下回っている。流動資産が増加し、流動負債が減少しているため2.76ポイント増加している。
　使用料収入に対する企業債残高の割合である”企業債残高対事業規模比率”は使用料収入が増加し、企業債残高が減少したため131.61ポイント減少している。
　施設利用率、水洗化率は横ばいで推移している。
■現状分析からみた課題
　見かけの収支上は赤字ではないが、多額の一般会計補助金が充当されており、さらに今後、動力費等の増額が懸念されるため使用料収入の増加に取り組む必要がある。</t>
    <rPh sb="125" eb="126">
      <t>リョウ</t>
    </rPh>
    <rPh sb="131" eb="133">
      <t>イッパン</t>
    </rPh>
    <rPh sb="133" eb="135">
      <t>カイケイ</t>
    </rPh>
    <rPh sb="210" eb="211">
      <t>トモナ</t>
    </rPh>
    <rPh sb="221" eb="223">
      <t>ゲンショウ</t>
    </rPh>
    <rPh sb="338" eb="341">
      <t>シヨウリョウ</t>
    </rPh>
    <rPh sb="373" eb="376">
      <t>シヨウリョウ</t>
    </rPh>
    <rPh sb="376" eb="378">
      <t>シュウニュウ</t>
    </rPh>
    <rPh sb="469" eb="471">
      <t>イッパン</t>
    </rPh>
    <rPh sb="471" eb="473">
      <t>カイケイ</t>
    </rPh>
    <phoneticPr fontId="4"/>
  </si>
  <si>
    <t xml:space="preserve"> 経営面では、一般会計からの補助金を繰り入れていること、流動比率が低いこと等が課題である。事業の効率化等による支出の削減を図っていくとともに、経営戦略改定の結果から下水道使用料の見直しをする必要がある。
　また、物価上昇による経費の増加が見込まれる中で、経費回収率、汚水処理原価も悪化していくことが考えられる。
　管渠施設の老朽化は進んでいないが、不明水対策と処理場の長寿命化、耐震化が必要であり、策定した「ストックマネジメント基本計画」に基づき、浄水苑の設備等の改修修繕、管渠の点検調査等、財源確保や経営に与える影響を踏まえた上で計画的に取り組んでいきたい。</t>
    <rPh sb="229" eb="231">
      <t>セツビ</t>
    </rPh>
    <rPh sb="231" eb="232">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</si>
</sst>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0.01</c:v>
                </c:pt>
                <c:pt idx="1">
                  <c:v>0</c:v>
                </c:pt>
                <c:pt idx="2" formatCode="#,##0.00;&quot;△&quot;#,##0.00;&quot;-&quot;">
                  <c:v>0.04</c:v>
                </c:pt>
                <c:pt idx="3">
                  <c:v>0</c:v>
                </c:pt>
                <c:pt idx="4">
                  <c:v>0</c:v>
                </c:pt>
              </c:numCache>
            </c:numRef>
          </c:val>
          <c:extLst>
            <c:ext xmlns:c16="http://schemas.microsoft.com/office/drawing/2014/chart" uri="{C3380CC4-5D6E-409C-BE32-E72D297353CC}">
              <c16:uniqueId val="{00000000-3040-46E3-899B-1198286C2D9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0.32</c:v>
                </c:pt>
                <c:pt idx="2">
                  <c:v>0.1</c:v>
                </c:pt>
                <c:pt idx="3">
                  <c:v>0.09</c:v>
                </c:pt>
                <c:pt idx="4">
                  <c:v>0.06</c:v>
                </c:pt>
              </c:numCache>
            </c:numRef>
          </c:val>
          <c:smooth val="0"/>
          <c:extLst>
            <c:ext xmlns:c16="http://schemas.microsoft.com/office/drawing/2014/chart" uri="{C3380CC4-5D6E-409C-BE32-E72D297353CC}">
              <c16:uniqueId val="{00000001-3040-46E3-899B-1198286C2D9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79.92</c:v>
                </c:pt>
                <c:pt idx="1">
                  <c:v>86.68</c:v>
                </c:pt>
                <c:pt idx="2">
                  <c:v>87.85</c:v>
                </c:pt>
                <c:pt idx="3">
                  <c:v>87.8</c:v>
                </c:pt>
                <c:pt idx="4">
                  <c:v>91.71</c:v>
                </c:pt>
              </c:numCache>
            </c:numRef>
          </c:val>
          <c:extLst>
            <c:ext xmlns:c16="http://schemas.microsoft.com/office/drawing/2014/chart" uri="{C3380CC4-5D6E-409C-BE32-E72D297353CC}">
              <c16:uniqueId val="{00000000-679E-4431-A5AD-D1E0E73F09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49.27</c:v>
                </c:pt>
                <c:pt idx="1">
                  <c:v>49.47</c:v>
                </c:pt>
                <c:pt idx="2">
                  <c:v>48.19</c:v>
                </c:pt>
                <c:pt idx="3">
                  <c:v>47.32</c:v>
                </c:pt>
                <c:pt idx="4">
                  <c:v>55.04</c:v>
                </c:pt>
              </c:numCache>
            </c:numRef>
          </c:val>
          <c:smooth val="0"/>
          <c:extLst>
            <c:ext xmlns:c16="http://schemas.microsoft.com/office/drawing/2014/chart" uri="{C3380CC4-5D6E-409C-BE32-E72D297353CC}">
              <c16:uniqueId val="{00000001-679E-4431-A5AD-D1E0E73F09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88.07</c:v>
                </c:pt>
                <c:pt idx="1">
                  <c:v>89.6</c:v>
                </c:pt>
                <c:pt idx="2">
                  <c:v>91.35</c:v>
                </c:pt>
                <c:pt idx="3">
                  <c:v>91.31</c:v>
                </c:pt>
                <c:pt idx="4">
                  <c:v>92.05</c:v>
                </c:pt>
              </c:numCache>
            </c:numRef>
          </c:val>
          <c:extLst>
            <c:ext xmlns:c16="http://schemas.microsoft.com/office/drawing/2014/chart" uri="{C3380CC4-5D6E-409C-BE32-E72D297353CC}">
              <c16:uniqueId val="{00000000-F108-432A-903A-ED0185D1A28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83.16</c:v>
                </c:pt>
                <c:pt idx="1">
                  <c:v>82.06</c:v>
                </c:pt>
                <c:pt idx="2">
                  <c:v>82.26</c:v>
                </c:pt>
                <c:pt idx="3">
                  <c:v>81.33</c:v>
                </c:pt>
                <c:pt idx="4">
                  <c:v>91.92</c:v>
                </c:pt>
              </c:numCache>
            </c:numRef>
          </c:val>
          <c:smooth val="0"/>
          <c:extLst>
            <c:ext xmlns:c16="http://schemas.microsoft.com/office/drawing/2014/chart" uri="{C3380CC4-5D6E-409C-BE32-E72D297353CC}">
              <c16:uniqueId val="{00000001-F108-432A-903A-ED0185D1A28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100.3</c:v>
                </c:pt>
                <c:pt idx="1">
                  <c:v>107.95</c:v>
                </c:pt>
                <c:pt idx="2">
                  <c:v>108.19</c:v>
                </c:pt>
                <c:pt idx="3">
                  <c:v>108.86</c:v>
                </c:pt>
                <c:pt idx="4">
                  <c:v>108.81</c:v>
                </c:pt>
              </c:numCache>
            </c:numRef>
          </c:val>
          <c:extLst>
            <c:ext xmlns:c16="http://schemas.microsoft.com/office/drawing/2014/chart" uri="{C3380CC4-5D6E-409C-BE32-E72D297353CC}">
              <c16:uniqueId val="{00000000-2EC4-48CC-89CB-7C119852921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109.21</c:v>
                </c:pt>
                <c:pt idx="1">
                  <c:v>107.81</c:v>
                </c:pt>
                <c:pt idx="2">
                  <c:v>107.54</c:v>
                </c:pt>
                <c:pt idx="3">
                  <c:v>107.19</c:v>
                </c:pt>
                <c:pt idx="4">
                  <c:v>106.8</c:v>
                </c:pt>
              </c:numCache>
            </c:numRef>
          </c:val>
          <c:smooth val="0"/>
          <c:extLst>
            <c:ext xmlns:c16="http://schemas.microsoft.com/office/drawing/2014/chart" uri="{C3380CC4-5D6E-409C-BE32-E72D297353CC}">
              <c16:uniqueId val="{00000001-2EC4-48CC-89CB-7C119852921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20.68</c:v>
                </c:pt>
                <c:pt idx="1">
                  <c:v>22.9</c:v>
                </c:pt>
                <c:pt idx="2">
                  <c:v>25.48</c:v>
                </c:pt>
                <c:pt idx="3">
                  <c:v>28.01</c:v>
                </c:pt>
                <c:pt idx="4">
                  <c:v>30.54</c:v>
                </c:pt>
              </c:numCache>
            </c:numRef>
          </c:val>
          <c:extLst>
            <c:ext xmlns:c16="http://schemas.microsoft.com/office/drawing/2014/chart" uri="{C3380CC4-5D6E-409C-BE32-E72D297353CC}">
              <c16:uniqueId val="{00000000-7908-4A09-B457-3B2F6E42AC8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c:v>
                </c:pt>
                <c:pt idx="1">
                  <c:v>19.93</c:v>
                </c:pt>
                <c:pt idx="2">
                  <c:v>21.94</c:v>
                </c:pt>
                <c:pt idx="3">
                  <c:v>22.89</c:v>
                </c:pt>
                <c:pt idx="4">
                  <c:v>31.14</c:v>
                </c:pt>
              </c:numCache>
            </c:numRef>
          </c:val>
          <c:smooth val="0"/>
          <c:extLst>
            <c:ext xmlns:c16="http://schemas.microsoft.com/office/drawing/2014/chart" uri="{C3380CC4-5D6E-409C-BE32-E72D297353CC}">
              <c16:uniqueId val="{00000001-7908-4A09-B457-3B2F6E42AC8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18-4997-8072-98E24700BF2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0.76</c:v>
                </c:pt>
              </c:numCache>
            </c:numRef>
          </c:val>
          <c:smooth val="0"/>
          <c:extLst>
            <c:ext xmlns:c16="http://schemas.microsoft.com/office/drawing/2014/chart" uri="{C3380CC4-5D6E-409C-BE32-E72D297353CC}">
              <c16:uniqueId val="{00000001-C118-4997-8072-98E24700BF2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26-4052-AE06-A401BFC6168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15.73</c:v>
                </c:pt>
                <c:pt idx="1">
                  <c:v>18.2</c:v>
                </c:pt>
                <c:pt idx="2">
                  <c:v>19.059999999999999</c:v>
                </c:pt>
                <c:pt idx="3">
                  <c:v>31.07</c:v>
                </c:pt>
                <c:pt idx="4">
                  <c:v>26.89</c:v>
                </c:pt>
              </c:numCache>
            </c:numRef>
          </c:val>
          <c:smooth val="0"/>
          <c:extLst>
            <c:ext xmlns:c16="http://schemas.microsoft.com/office/drawing/2014/chart" uri="{C3380CC4-5D6E-409C-BE32-E72D297353CC}">
              <c16:uniqueId val="{00000001-5A26-4052-AE06-A401BFC6168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14.88</c:v>
                </c:pt>
                <c:pt idx="1">
                  <c:v>16.21</c:v>
                </c:pt>
                <c:pt idx="2">
                  <c:v>19.68</c:v>
                </c:pt>
                <c:pt idx="3">
                  <c:v>23.36</c:v>
                </c:pt>
                <c:pt idx="4">
                  <c:v>26.12</c:v>
                </c:pt>
              </c:numCache>
            </c:numRef>
          </c:val>
          <c:extLst>
            <c:ext xmlns:c16="http://schemas.microsoft.com/office/drawing/2014/chart" uri="{C3380CC4-5D6E-409C-BE32-E72D297353CC}">
              <c16:uniqueId val="{00000000-D165-4200-AB80-A9353628587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57.26</c:v>
                </c:pt>
                <c:pt idx="1">
                  <c:v>48.56</c:v>
                </c:pt>
                <c:pt idx="2">
                  <c:v>47.58</c:v>
                </c:pt>
                <c:pt idx="3">
                  <c:v>51.09</c:v>
                </c:pt>
                <c:pt idx="4">
                  <c:v>77.260000000000005</c:v>
                </c:pt>
              </c:numCache>
            </c:numRef>
          </c:val>
          <c:smooth val="0"/>
          <c:extLst>
            <c:ext xmlns:c16="http://schemas.microsoft.com/office/drawing/2014/chart" uri="{C3380CC4-5D6E-409C-BE32-E72D297353CC}">
              <c16:uniqueId val="{00000001-D165-4200-AB80-A9353628587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1893.45</c:v>
                </c:pt>
                <c:pt idx="1">
                  <c:v>1800.1</c:v>
                </c:pt>
                <c:pt idx="2">
                  <c:v>1680.73</c:v>
                </c:pt>
                <c:pt idx="3">
                  <c:v>1520.61</c:v>
                </c:pt>
                <c:pt idx="4">
                  <c:v>1389</c:v>
                </c:pt>
              </c:numCache>
            </c:numRef>
          </c:val>
          <c:extLst>
            <c:ext xmlns:c16="http://schemas.microsoft.com/office/drawing/2014/chart" uri="{C3380CC4-5D6E-409C-BE32-E72D297353CC}">
              <c16:uniqueId val="{00000000-3C46-479D-885F-99FB8630E0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1130.42</c:v>
                </c:pt>
                <c:pt idx="1">
                  <c:v>1245.0999999999999</c:v>
                </c:pt>
                <c:pt idx="2">
                  <c:v>1108.8</c:v>
                </c:pt>
                <c:pt idx="3">
                  <c:v>1194.56</c:v>
                </c:pt>
                <c:pt idx="4">
                  <c:v>730.84</c:v>
                </c:pt>
              </c:numCache>
            </c:numRef>
          </c:val>
          <c:smooth val="0"/>
          <c:extLst>
            <c:ext xmlns:c16="http://schemas.microsoft.com/office/drawing/2014/chart" uri="{C3380CC4-5D6E-409C-BE32-E72D297353CC}">
              <c16:uniqueId val="{00000001-3C46-479D-885F-99FB8630E0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88.59</c:v>
                </c:pt>
                <c:pt idx="1">
                  <c:v>99.42</c:v>
                </c:pt>
                <c:pt idx="2">
                  <c:v>104.11</c:v>
                </c:pt>
                <c:pt idx="3">
                  <c:v>105.25</c:v>
                </c:pt>
                <c:pt idx="4">
                  <c:v>91.24</c:v>
                </c:pt>
              </c:numCache>
            </c:numRef>
          </c:val>
          <c:extLst>
            <c:ext xmlns:c16="http://schemas.microsoft.com/office/drawing/2014/chart" uri="{C3380CC4-5D6E-409C-BE32-E72D297353CC}">
              <c16:uniqueId val="{00000000-D906-4D1A-91D6-140CE832C0B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79.77</c:v>
                </c:pt>
                <c:pt idx="2">
                  <c:v>79.63</c:v>
                </c:pt>
                <c:pt idx="3">
                  <c:v>76.78</c:v>
                </c:pt>
                <c:pt idx="4">
                  <c:v>89.17</c:v>
                </c:pt>
              </c:numCache>
            </c:numRef>
          </c:val>
          <c:smooth val="0"/>
          <c:extLst>
            <c:ext xmlns:c16="http://schemas.microsoft.com/office/drawing/2014/chart" uri="{C3380CC4-5D6E-409C-BE32-E72D297353CC}">
              <c16:uniqueId val="{00000001-D906-4D1A-91D6-140CE832C0B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229.65</c:v>
                </c:pt>
                <c:pt idx="1">
                  <c:v>203.02</c:v>
                </c:pt>
                <c:pt idx="2">
                  <c:v>195.44</c:v>
                </c:pt>
                <c:pt idx="3">
                  <c:v>194.68</c:v>
                </c:pt>
                <c:pt idx="4">
                  <c:v>226.2</c:v>
                </c:pt>
              </c:numCache>
            </c:numRef>
          </c:val>
          <c:extLst>
            <c:ext xmlns:c16="http://schemas.microsoft.com/office/drawing/2014/chart" uri="{C3380CC4-5D6E-409C-BE32-E72D297353CC}">
              <c16:uniqueId val="{00000000-707F-446C-9BDC-B5704B6ACB7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230.95</c:v>
                </c:pt>
                <c:pt idx="1">
                  <c:v>214.56</c:v>
                </c:pt>
                <c:pt idx="2">
                  <c:v>213.66</c:v>
                </c:pt>
                <c:pt idx="3">
                  <c:v>224.31</c:v>
                </c:pt>
                <c:pt idx="4">
                  <c:v>184.85</c:v>
                </c:pt>
              </c:numCache>
            </c:numRef>
          </c:val>
          <c:smooth val="0"/>
          <c:extLst>
            <c:ext xmlns:c16="http://schemas.microsoft.com/office/drawing/2014/chart" uri="{C3380CC4-5D6E-409C-BE32-E72D297353CC}">
              <c16:uniqueId val="{00000001-707F-446C-9BDC-B5704B6ACB7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43" zoomScaleNormal="100" workbookViewId="0">
      <selection activeCell="AF57" sqref="AF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長野県　箕輪町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4">
        <f>データ!S6</f>
        <v>24463</v>
      </c>
      <c r="AM8" s="44"/>
      <c r="AN8" s="44"/>
      <c r="AO8" s="44"/>
      <c r="AP8" s="44"/>
      <c r="AQ8" s="44"/>
      <c r="AR8" s="44"/>
      <c r="AS8" s="44"/>
      <c r="AT8" s="45">
        <f>データ!T6</f>
        <v>85.91</v>
      </c>
      <c r="AU8" s="45"/>
      <c r="AV8" s="45"/>
      <c r="AW8" s="45"/>
      <c r="AX8" s="45"/>
      <c r="AY8" s="45"/>
      <c r="AZ8" s="45"/>
      <c r="BA8" s="45"/>
      <c r="BB8" s="45">
        <f>データ!U6</f>
        <v>284.75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59.14</v>
      </c>
      <c r="J10" s="45"/>
      <c r="K10" s="45"/>
      <c r="L10" s="45"/>
      <c r="M10" s="45"/>
      <c r="N10" s="45"/>
      <c r="O10" s="45"/>
      <c r="P10" s="45">
        <f>データ!P6</f>
        <v>54.64</v>
      </c>
      <c r="Q10" s="45"/>
      <c r="R10" s="45"/>
      <c r="S10" s="45"/>
      <c r="T10" s="45"/>
      <c r="U10" s="45"/>
      <c r="V10" s="45"/>
      <c r="W10" s="45">
        <f>データ!Q6</f>
        <v>69.39</v>
      </c>
      <c r="X10" s="45"/>
      <c r="Y10" s="45"/>
      <c r="Z10" s="45"/>
      <c r="AA10" s="45"/>
      <c r="AB10" s="45"/>
      <c r="AC10" s="45"/>
      <c r="AD10" s="44">
        <f>データ!R6</f>
        <v>3938</v>
      </c>
      <c r="AE10" s="44"/>
      <c r="AF10" s="44"/>
      <c r="AG10" s="44"/>
      <c r="AH10" s="44"/>
      <c r="AI10" s="44"/>
      <c r="AJ10" s="44"/>
      <c r="AK10" s="2"/>
      <c r="AL10" s="44">
        <f>データ!V6</f>
        <v>13320</v>
      </c>
      <c r="AM10" s="44"/>
      <c r="AN10" s="44"/>
      <c r="AO10" s="44"/>
      <c r="AP10" s="44"/>
      <c r="AQ10" s="44"/>
      <c r="AR10" s="44"/>
      <c r="AS10" s="44"/>
      <c r="AT10" s="45">
        <f>データ!W6</f>
        <v>5.84</v>
      </c>
      <c r="AU10" s="45"/>
      <c r="AV10" s="45"/>
      <c r="AW10" s="45"/>
      <c r="AX10" s="45"/>
      <c r="AY10" s="45"/>
      <c r="AZ10" s="45"/>
      <c r="BA10" s="45"/>
      <c r="BB10" s="45">
        <f>データ!X6</f>
        <v>2280.8200000000002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OWVlb+oQJ+6JegeuNSXVG/pwmgQVCglmVUZJAFr08s3TnWFpBkCoJSDX9bGvoZbpi4yjSv9ZCtAGdbze3PSDyQ==" saltValue="+XqKZwZusu3bElHPFA07d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203831</v>
      </c>
      <c r="D6" s="19">
        <f t="shared" si="3"/>
        <v>46</v>
      </c>
      <c r="E6" s="19">
        <f t="shared" si="3"/>
        <v>17</v>
      </c>
      <c r="F6" s="19">
        <f t="shared" si="3"/>
        <v>1</v>
      </c>
      <c r="G6" s="19">
        <f t="shared" si="3"/>
        <v>0</v>
      </c>
      <c r="H6" s="19" t="str">
        <f t="shared" si="3"/>
        <v>長野県　箕輪町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59.14</v>
      </c>
      <c r="P6" s="20">
        <f t="shared" si="3"/>
        <v>54.64</v>
      </c>
      <c r="Q6" s="20">
        <f t="shared" si="3"/>
        <v>69.39</v>
      </c>
      <c r="R6" s="20">
        <f t="shared" si="3"/>
        <v>3938</v>
      </c>
      <c r="S6" s="20">
        <f t="shared" si="3"/>
        <v>24463</v>
      </c>
      <c r="T6" s="20">
        <f t="shared" si="3"/>
        <v>85.91</v>
      </c>
      <c r="U6" s="20">
        <f t="shared" si="3"/>
        <v>284.75</v>
      </c>
      <c r="V6" s="20">
        <f t="shared" si="3"/>
        <v>13320</v>
      </c>
      <c r="W6" s="20">
        <f t="shared" si="3"/>
        <v>5.84</v>
      </c>
      <c r="X6" s="20">
        <f t="shared" si="3"/>
        <v>2280.8200000000002</v>
      </c>
      <c r="Y6" s="21">
        <f>IF(Y7="",NA(),Y7)</f>
        <v>100.3</v>
      </c>
      <c r="Z6" s="21">
        <f t="shared" ref="Z6:AH6" si="4">IF(Z7="",NA(),Z7)</f>
        <v>107.95</v>
      </c>
      <c r="AA6" s="21">
        <f t="shared" si="4"/>
        <v>108.19</v>
      </c>
      <c r="AB6" s="21">
        <f t="shared" si="4"/>
        <v>108.86</v>
      </c>
      <c r="AC6" s="21">
        <f t="shared" si="4"/>
        <v>108.81</v>
      </c>
      <c r="AD6" s="21">
        <f t="shared" si="4"/>
        <v>109.21</v>
      </c>
      <c r="AE6" s="21">
        <f t="shared" si="4"/>
        <v>107.81</v>
      </c>
      <c r="AF6" s="21">
        <f t="shared" si="4"/>
        <v>107.54</v>
      </c>
      <c r="AG6" s="21">
        <f t="shared" si="4"/>
        <v>107.19</v>
      </c>
      <c r="AH6" s="21">
        <f t="shared" si="4"/>
        <v>106.8</v>
      </c>
      <c r="AI6" s="20" t="str">
        <f>IF(AI7="","",IF(AI7="-","【-】","【"&amp;SUBSTITUTE(TEXT(AI7,"#,##0.00"),"-","△")&amp;"】"))</f>
        <v>【105.91】</v>
      </c>
      <c r="AJ6" s="20">
        <f>IF(AJ7="",NA(),AJ7)</f>
        <v>0</v>
      </c>
      <c r="AK6" s="20">
        <f t="shared" ref="AK6:AS6" si="5">IF(AK7="",NA(),AK7)</f>
        <v>0</v>
      </c>
      <c r="AL6" s="20">
        <f t="shared" si="5"/>
        <v>0</v>
      </c>
      <c r="AM6" s="20">
        <f t="shared" si="5"/>
        <v>0</v>
      </c>
      <c r="AN6" s="20">
        <f t="shared" si="5"/>
        <v>0</v>
      </c>
      <c r="AO6" s="21">
        <f t="shared" si="5"/>
        <v>15.73</v>
      </c>
      <c r="AP6" s="21">
        <f t="shared" si="5"/>
        <v>18.2</v>
      </c>
      <c r="AQ6" s="21">
        <f t="shared" si="5"/>
        <v>19.059999999999999</v>
      </c>
      <c r="AR6" s="21">
        <f t="shared" si="5"/>
        <v>31.07</v>
      </c>
      <c r="AS6" s="21">
        <f t="shared" si="5"/>
        <v>26.89</v>
      </c>
      <c r="AT6" s="20" t="str">
        <f>IF(AT7="","",IF(AT7="-","【-】","【"&amp;SUBSTITUTE(TEXT(AT7,"#,##0.00"),"-","△")&amp;"】"))</f>
        <v>【3.03】</v>
      </c>
      <c r="AU6" s="21">
        <f>IF(AU7="",NA(),AU7)</f>
        <v>14.88</v>
      </c>
      <c r="AV6" s="21">
        <f t="shared" ref="AV6:BD6" si="6">IF(AV7="",NA(),AV7)</f>
        <v>16.21</v>
      </c>
      <c r="AW6" s="21">
        <f t="shared" si="6"/>
        <v>19.68</v>
      </c>
      <c r="AX6" s="21">
        <f t="shared" si="6"/>
        <v>23.36</v>
      </c>
      <c r="AY6" s="21">
        <f t="shared" si="6"/>
        <v>26.12</v>
      </c>
      <c r="AZ6" s="21">
        <f t="shared" si="6"/>
        <v>57.26</v>
      </c>
      <c r="BA6" s="21">
        <f t="shared" si="6"/>
        <v>48.56</v>
      </c>
      <c r="BB6" s="21">
        <f t="shared" si="6"/>
        <v>47.58</v>
      </c>
      <c r="BC6" s="21">
        <f t="shared" si="6"/>
        <v>51.09</v>
      </c>
      <c r="BD6" s="21">
        <f t="shared" si="6"/>
        <v>77.260000000000005</v>
      </c>
      <c r="BE6" s="20" t="str">
        <f>IF(BE7="","",IF(BE7="-","【-】","【"&amp;SUBSTITUTE(TEXT(BE7,"#,##0.00"),"-","△")&amp;"】"))</f>
        <v>【78.43】</v>
      </c>
      <c r="BF6" s="21">
        <f>IF(BF7="",NA(),BF7)</f>
        <v>1893.45</v>
      </c>
      <c r="BG6" s="21">
        <f t="shared" ref="BG6:BO6" si="7">IF(BG7="",NA(),BG7)</f>
        <v>1800.1</v>
      </c>
      <c r="BH6" s="21">
        <f t="shared" si="7"/>
        <v>1680.73</v>
      </c>
      <c r="BI6" s="21">
        <f t="shared" si="7"/>
        <v>1520.61</v>
      </c>
      <c r="BJ6" s="21">
        <f t="shared" si="7"/>
        <v>1389</v>
      </c>
      <c r="BK6" s="21">
        <f t="shared" si="7"/>
        <v>1130.42</v>
      </c>
      <c r="BL6" s="21">
        <f t="shared" si="7"/>
        <v>1245.0999999999999</v>
      </c>
      <c r="BM6" s="21">
        <f t="shared" si="7"/>
        <v>1108.8</v>
      </c>
      <c r="BN6" s="21">
        <f t="shared" si="7"/>
        <v>1194.56</v>
      </c>
      <c r="BO6" s="21">
        <f t="shared" si="7"/>
        <v>730.84</v>
      </c>
      <c r="BP6" s="20" t="str">
        <f>IF(BP7="","",IF(BP7="-","【-】","【"&amp;SUBSTITUTE(TEXT(BP7,"#,##0.00"),"-","△")&amp;"】"))</f>
        <v>【630.82】</v>
      </c>
      <c r="BQ6" s="21">
        <f>IF(BQ7="",NA(),BQ7)</f>
        <v>88.59</v>
      </c>
      <c r="BR6" s="21">
        <f t="shared" ref="BR6:BZ6" si="8">IF(BR7="",NA(),BR7)</f>
        <v>99.42</v>
      </c>
      <c r="BS6" s="21">
        <f t="shared" si="8"/>
        <v>104.11</v>
      </c>
      <c r="BT6" s="21">
        <f t="shared" si="8"/>
        <v>105.25</v>
      </c>
      <c r="BU6" s="21">
        <f t="shared" si="8"/>
        <v>91.24</v>
      </c>
      <c r="BV6" s="21">
        <f t="shared" si="8"/>
        <v>74.17</v>
      </c>
      <c r="BW6" s="21">
        <f t="shared" si="8"/>
        <v>79.77</v>
      </c>
      <c r="BX6" s="21">
        <f t="shared" si="8"/>
        <v>79.63</v>
      </c>
      <c r="BY6" s="21">
        <f t="shared" si="8"/>
        <v>76.78</v>
      </c>
      <c r="BZ6" s="21">
        <f t="shared" si="8"/>
        <v>89.17</v>
      </c>
      <c r="CA6" s="20" t="str">
        <f>IF(CA7="","",IF(CA7="-","【-】","【"&amp;SUBSTITUTE(TEXT(CA7,"#,##0.00"),"-","△")&amp;"】"))</f>
        <v>【97.81】</v>
      </c>
      <c r="CB6" s="21">
        <f>IF(CB7="",NA(),CB7)</f>
        <v>229.65</v>
      </c>
      <c r="CC6" s="21">
        <f t="shared" ref="CC6:CK6" si="9">IF(CC7="",NA(),CC7)</f>
        <v>203.02</v>
      </c>
      <c r="CD6" s="21">
        <f t="shared" si="9"/>
        <v>195.44</v>
      </c>
      <c r="CE6" s="21">
        <f t="shared" si="9"/>
        <v>194.68</v>
      </c>
      <c r="CF6" s="21">
        <f t="shared" si="9"/>
        <v>226.2</v>
      </c>
      <c r="CG6" s="21">
        <f t="shared" si="9"/>
        <v>230.95</v>
      </c>
      <c r="CH6" s="21">
        <f t="shared" si="9"/>
        <v>214.56</v>
      </c>
      <c r="CI6" s="21">
        <f t="shared" si="9"/>
        <v>213.66</v>
      </c>
      <c r="CJ6" s="21">
        <f t="shared" si="9"/>
        <v>224.31</v>
      </c>
      <c r="CK6" s="21">
        <f t="shared" si="9"/>
        <v>184.85</v>
      </c>
      <c r="CL6" s="20" t="str">
        <f>IF(CL7="","",IF(CL7="-","【-】","【"&amp;SUBSTITUTE(TEXT(CL7,"#,##0.00"),"-","△")&amp;"】"))</f>
        <v>【138.75】</v>
      </c>
      <c r="CM6" s="21">
        <f>IF(CM7="",NA(),CM7)</f>
        <v>79.92</v>
      </c>
      <c r="CN6" s="21">
        <f t="shared" ref="CN6:CV6" si="10">IF(CN7="",NA(),CN7)</f>
        <v>86.68</v>
      </c>
      <c r="CO6" s="21">
        <f t="shared" si="10"/>
        <v>87.85</v>
      </c>
      <c r="CP6" s="21">
        <f t="shared" si="10"/>
        <v>87.8</v>
      </c>
      <c r="CQ6" s="21">
        <f t="shared" si="10"/>
        <v>91.71</v>
      </c>
      <c r="CR6" s="21">
        <f t="shared" si="10"/>
        <v>49.27</v>
      </c>
      <c r="CS6" s="21">
        <f t="shared" si="10"/>
        <v>49.47</v>
      </c>
      <c r="CT6" s="21">
        <f t="shared" si="10"/>
        <v>48.19</v>
      </c>
      <c r="CU6" s="21">
        <f t="shared" si="10"/>
        <v>47.32</v>
      </c>
      <c r="CV6" s="21">
        <f t="shared" si="10"/>
        <v>55.04</v>
      </c>
      <c r="CW6" s="20" t="str">
        <f>IF(CW7="","",IF(CW7="-","【-】","【"&amp;SUBSTITUTE(TEXT(CW7,"#,##0.00"),"-","△")&amp;"】"))</f>
        <v>【58.94】</v>
      </c>
      <c r="CX6" s="21">
        <f>IF(CX7="",NA(),CX7)</f>
        <v>88.07</v>
      </c>
      <c r="CY6" s="21">
        <f t="shared" ref="CY6:DG6" si="11">IF(CY7="",NA(),CY7)</f>
        <v>89.6</v>
      </c>
      <c r="CZ6" s="21">
        <f t="shared" si="11"/>
        <v>91.35</v>
      </c>
      <c r="DA6" s="21">
        <f t="shared" si="11"/>
        <v>91.31</v>
      </c>
      <c r="DB6" s="21">
        <f t="shared" si="11"/>
        <v>92.05</v>
      </c>
      <c r="DC6" s="21">
        <f t="shared" si="11"/>
        <v>83.16</v>
      </c>
      <c r="DD6" s="21">
        <f t="shared" si="11"/>
        <v>82.06</v>
      </c>
      <c r="DE6" s="21">
        <f t="shared" si="11"/>
        <v>82.26</v>
      </c>
      <c r="DF6" s="21">
        <f t="shared" si="11"/>
        <v>81.33</v>
      </c>
      <c r="DG6" s="21">
        <f t="shared" si="11"/>
        <v>91.92</v>
      </c>
      <c r="DH6" s="20" t="str">
        <f>IF(DH7="","",IF(DH7="-","【-】","【"&amp;SUBSTITUTE(TEXT(DH7,"#,##0.00"),"-","△")&amp;"】"))</f>
        <v>【95.91】</v>
      </c>
      <c r="DI6" s="21">
        <f>IF(DI7="",NA(),DI7)</f>
        <v>20.68</v>
      </c>
      <c r="DJ6" s="21">
        <f t="shared" ref="DJ6:DR6" si="12">IF(DJ7="",NA(),DJ7)</f>
        <v>22.9</v>
      </c>
      <c r="DK6" s="21">
        <f t="shared" si="12"/>
        <v>25.48</v>
      </c>
      <c r="DL6" s="21">
        <f t="shared" si="12"/>
        <v>28.01</v>
      </c>
      <c r="DM6" s="21">
        <f t="shared" si="12"/>
        <v>30.54</v>
      </c>
      <c r="DN6" s="21">
        <f t="shared" si="12"/>
        <v>24.1</v>
      </c>
      <c r="DO6" s="21">
        <f t="shared" si="12"/>
        <v>19.93</v>
      </c>
      <c r="DP6" s="21">
        <f t="shared" si="12"/>
        <v>21.94</v>
      </c>
      <c r="DQ6" s="21">
        <f t="shared" si="12"/>
        <v>22.89</v>
      </c>
      <c r="DR6" s="21">
        <f t="shared" si="12"/>
        <v>31.14</v>
      </c>
      <c r="DS6" s="20" t="str">
        <f>IF(DS7="","",IF(DS7="-","【-】","【"&amp;SUBSTITUTE(TEXT(DS7,"#,##0.00"),"-","△")&amp;"】"))</f>
        <v>【41.09】</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0.76</v>
      </c>
      <c r="ED6" s="20" t="str">
        <f>IF(ED7="","",IF(ED7="-","【-】","【"&amp;SUBSTITUTE(TEXT(ED7,"#,##0.00"),"-","△")&amp;"】"))</f>
        <v>【8.68】</v>
      </c>
      <c r="EE6" s="21">
        <f>IF(EE7="",NA(),EE7)</f>
        <v>0.01</v>
      </c>
      <c r="EF6" s="20">
        <f t="shared" ref="EF6:EN6" si="14">IF(EF7="",NA(),EF7)</f>
        <v>0</v>
      </c>
      <c r="EG6" s="21">
        <f t="shared" si="14"/>
        <v>0.04</v>
      </c>
      <c r="EH6" s="20">
        <f t="shared" si="14"/>
        <v>0</v>
      </c>
      <c r="EI6" s="20">
        <f t="shared" si="14"/>
        <v>0</v>
      </c>
      <c r="EJ6" s="21">
        <f t="shared" si="14"/>
        <v>0.1</v>
      </c>
      <c r="EK6" s="21">
        <f t="shared" si="14"/>
        <v>0.32</v>
      </c>
      <c r="EL6" s="21">
        <f t="shared" si="14"/>
        <v>0.1</v>
      </c>
      <c r="EM6" s="21">
        <f t="shared" si="14"/>
        <v>0.09</v>
      </c>
      <c r="EN6" s="21">
        <f t="shared" si="14"/>
        <v>0.06</v>
      </c>
      <c r="EO6" s="20" t="str">
        <f>IF(EO7="","",IF(EO7="-","【-】","【"&amp;SUBSTITUTE(TEXT(EO7,"#,##0.00"),"-","△")&amp;"】"))</f>
        <v>【0.22】</v>
      </c>
    </row>
    <row r="7" spans="1:148" s="22" customFormat="1" x14ac:dyDescent="0.15">
      <c r="A7" s="14"/>
      <c r="B7" s="23">
        <v>2023</v>
      </c>
      <c r="C7" s="23">
        <v>203831</v>
      </c>
      <c r="D7" s="23">
        <v>46</v>
      </c>
      <c r="E7" s="23">
        <v>17</v>
      </c>
      <c r="F7" s="23">
        <v>1</v>
      </c>
      <c r="G7" s="23">
        <v>0</v>
      </c>
      <c r="H7" s="23" t="s">
        <v>96</v>
      </c>
      <c r="I7" s="23" t="s">
        <v>97</v>
      </c>
      <c r="J7" s="23" t="s">
        <v>98</v>
      </c>
      <c r="K7" s="23" t="s">
        <v>99</v>
      </c>
      <c r="L7" s="23" t="s">
        <v>100</v>
      </c>
      <c r="M7" s="23" t="s">
        <v>101</v>
      </c>
      <c r="N7" s="24" t="s">
        <v>102</v>
      </c>
      <c r="O7" s="24">
        <v>59.14</v>
      </c>
      <c r="P7" s="24">
        <v>54.64</v>
      </c>
      <c r="Q7" s="24">
        <v>69.39</v>
      </c>
      <c r="R7" s="24">
        <v>3938</v>
      </c>
      <c r="S7" s="24">
        <v>24463</v>
      </c>
      <c r="T7" s="24">
        <v>85.91</v>
      </c>
      <c r="U7" s="24">
        <v>284.75</v>
      </c>
      <c r="V7" s="24">
        <v>13320</v>
      </c>
      <c r="W7" s="24">
        <v>5.84</v>
      </c>
      <c r="X7" s="24">
        <v>2280.8200000000002</v>
      </c>
      <c r="Y7" s="24">
        <v>100.3</v>
      </c>
      <c r="Z7" s="24">
        <v>107.95</v>
      </c>
      <c r="AA7" s="24">
        <v>108.19</v>
      </c>
      <c r="AB7" s="24">
        <v>108.86</v>
      </c>
      <c r="AC7" s="24">
        <v>108.81</v>
      </c>
      <c r="AD7" s="24">
        <v>109.21</v>
      </c>
      <c r="AE7" s="24">
        <v>107.81</v>
      </c>
      <c r="AF7" s="24">
        <v>107.54</v>
      </c>
      <c r="AG7" s="24">
        <v>107.19</v>
      </c>
      <c r="AH7" s="24">
        <v>106.8</v>
      </c>
      <c r="AI7" s="24">
        <v>105.91</v>
      </c>
      <c r="AJ7" s="24">
        <v>0</v>
      </c>
      <c r="AK7" s="24">
        <v>0</v>
      </c>
      <c r="AL7" s="24">
        <v>0</v>
      </c>
      <c r="AM7" s="24">
        <v>0</v>
      </c>
      <c r="AN7" s="24">
        <v>0</v>
      </c>
      <c r="AO7" s="24">
        <v>15.73</v>
      </c>
      <c r="AP7" s="24">
        <v>18.2</v>
      </c>
      <c r="AQ7" s="24">
        <v>19.059999999999999</v>
      </c>
      <c r="AR7" s="24">
        <v>31.07</v>
      </c>
      <c r="AS7" s="24">
        <v>26.89</v>
      </c>
      <c r="AT7" s="24">
        <v>3.03</v>
      </c>
      <c r="AU7" s="24">
        <v>14.88</v>
      </c>
      <c r="AV7" s="24">
        <v>16.21</v>
      </c>
      <c r="AW7" s="24">
        <v>19.68</v>
      </c>
      <c r="AX7" s="24">
        <v>23.36</v>
      </c>
      <c r="AY7" s="24">
        <v>26.12</v>
      </c>
      <c r="AZ7" s="24">
        <v>57.26</v>
      </c>
      <c r="BA7" s="24">
        <v>48.56</v>
      </c>
      <c r="BB7" s="24">
        <v>47.58</v>
      </c>
      <c r="BC7" s="24">
        <v>51.09</v>
      </c>
      <c r="BD7" s="24">
        <v>77.260000000000005</v>
      </c>
      <c r="BE7" s="24">
        <v>78.430000000000007</v>
      </c>
      <c r="BF7" s="24">
        <v>1893.45</v>
      </c>
      <c r="BG7" s="24">
        <v>1800.1</v>
      </c>
      <c r="BH7" s="24">
        <v>1680.73</v>
      </c>
      <c r="BI7" s="24">
        <v>1520.61</v>
      </c>
      <c r="BJ7" s="24">
        <v>1389</v>
      </c>
      <c r="BK7" s="24">
        <v>1130.42</v>
      </c>
      <c r="BL7" s="24">
        <v>1245.0999999999999</v>
      </c>
      <c r="BM7" s="24">
        <v>1108.8</v>
      </c>
      <c r="BN7" s="24">
        <v>1194.56</v>
      </c>
      <c r="BO7" s="24">
        <v>730.84</v>
      </c>
      <c r="BP7" s="24">
        <v>630.82000000000005</v>
      </c>
      <c r="BQ7" s="24">
        <v>88.59</v>
      </c>
      <c r="BR7" s="24">
        <v>99.42</v>
      </c>
      <c r="BS7" s="24">
        <v>104.11</v>
      </c>
      <c r="BT7" s="24">
        <v>105.25</v>
      </c>
      <c r="BU7" s="24">
        <v>91.24</v>
      </c>
      <c r="BV7" s="24">
        <v>74.17</v>
      </c>
      <c r="BW7" s="24">
        <v>79.77</v>
      </c>
      <c r="BX7" s="24">
        <v>79.63</v>
      </c>
      <c r="BY7" s="24">
        <v>76.78</v>
      </c>
      <c r="BZ7" s="24">
        <v>89.17</v>
      </c>
      <c r="CA7" s="24">
        <v>97.81</v>
      </c>
      <c r="CB7" s="24">
        <v>229.65</v>
      </c>
      <c r="CC7" s="24">
        <v>203.02</v>
      </c>
      <c r="CD7" s="24">
        <v>195.44</v>
      </c>
      <c r="CE7" s="24">
        <v>194.68</v>
      </c>
      <c r="CF7" s="24">
        <v>226.2</v>
      </c>
      <c r="CG7" s="24">
        <v>230.95</v>
      </c>
      <c r="CH7" s="24">
        <v>214.56</v>
      </c>
      <c r="CI7" s="24">
        <v>213.66</v>
      </c>
      <c r="CJ7" s="24">
        <v>224.31</v>
      </c>
      <c r="CK7" s="24">
        <v>184.85</v>
      </c>
      <c r="CL7" s="24">
        <v>138.75</v>
      </c>
      <c r="CM7" s="24">
        <v>79.92</v>
      </c>
      <c r="CN7" s="24">
        <v>86.68</v>
      </c>
      <c r="CO7" s="24">
        <v>87.85</v>
      </c>
      <c r="CP7" s="24">
        <v>87.8</v>
      </c>
      <c r="CQ7" s="24">
        <v>91.71</v>
      </c>
      <c r="CR7" s="24">
        <v>49.27</v>
      </c>
      <c r="CS7" s="24">
        <v>49.47</v>
      </c>
      <c r="CT7" s="24">
        <v>48.19</v>
      </c>
      <c r="CU7" s="24">
        <v>47.32</v>
      </c>
      <c r="CV7" s="24">
        <v>55.04</v>
      </c>
      <c r="CW7" s="24">
        <v>58.94</v>
      </c>
      <c r="CX7" s="24">
        <v>88.07</v>
      </c>
      <c r="CY7" s="24">
        <v>89.6</v>
      </c>
      <c r="CZ7" s="24">
        <v>91.35</v>
      </c>
      <c r="DA7" s="24">
        <v>91.31</v>
      </c>
      <c r="DB7" s="24">
        <v>92.05</v>
      </c>
      <c r="DC7" s="24">
        <v>83.16</v>
      </c>
      <c r="DD7" s="24">
        <v>82.06</v>
      </c>
      <c r="DE7" s="24">
        <v>82.26</v>
      </c>
      <c r="DF7" s="24">
        <v>81.33</v>
      </c>
      <c r="DG7" s="24">
        <v>91.92</v>
      </c>
      <c r="DH7" s="24">
        <v>95.91</v>
      </c>
      <c r="DI7" s="24">
        <v>20.68</v>
      </c>
      <c r="DJ7" s="24">
        <v>22.9</v>
      </c>
      <c r="DK7" s="24">
        <v>25.48</v>
      </c>
      <c r="DL7" s="24">
        <v>28.01</v>
      </c>
      <c r="DM7" s="24">
        <v>30.54</v>
      </c>
      <c r="DN7" s="24">
        <v>24.1</v>
      </c>
      <c r="DO7" s="24">
        <v>19.93</v>
      </c>
      <c r="DP7" s="24">
        <v>21.94</v>
      </c>
      <c r="DQ7" s="24">
        <v>22.89</v>
      </c>
      <c r="DR7" s="24">
        <v>31.14</v>
      </c>
      <c r="DS7" s="24">
        <v>41.09</v>
      </c>
      <c r="DT7" s="24">
        <v>0</v>
      </c>
      <c r="DU7" s="24">
        <v>0</v>
      </c>
      <c r="DV7" s="24">
        <v>0</v>
      </c>
      <c r="DW7" s="24">
        <v>0</v>
      </c>
      <c r="DX7" s="24">
        <v>0</v>
      </c>
      <c r="DY7" s="24">
        <v>0</v>
      </c>
      <c r="DZ7" s="24">
        <v>0</v>
      </c>
      <c r="EA7" s="24">
        <v>0</v>
      </c>
      <c r="EB7" s="24">
        <v>0</v>
      </c>
      <c r="EC7" s="24">
        <v>0.76</v>
      </c>
      <c r="ED7" s="24">
        <v>8.68</v>
      </c>
      <c r="EE7" s="24">
        <v>0.01</v>
      </c>
      <c r="EF7" s="24">
        <v>0</v>
      </c>
      <c r="EG7" s="24">
        <v>0.04</v>
      </c>
      <c r="EH7" s="24">
        <v>0</v>
      </c>
      <c r="EI7" s="24">
        <v>0</v>
      </c>
      <c r="EJ7" s="24">
        <v>0.1</v>
      </c>
      <c r="EK7" s="24">
        <v>0.32</v>
      </c>
      <c r="EL7" s="24">
        <v>0.1</v>
      </c>
      <c r="EM7" s="24">
        <v>0.09</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ma026012</cp:lastModifiedBy>
  <cp:lastPrinted>2025-02-04T02:05:49Z</cp:lastPrinted>
  <dcterms:created xsi:type="dcterms:W3CDTF">2025-01-24T07:02:09Z</dcterms:created>
  <dcterms:modified xsi:type="dcterms:W3CDTF">2025-02-04T02:15:59Z</dcterms:modified>
  <cp:category/>
</cp:coreProperties>
</file>