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5\報告\"/>
    </mc:Choice>
  </mc:AlternateContent>
  <workbookProtection workbookAlgorithmName="SHA-512" workbookHashValue="W0V8Xf01QTXI0NhWWgsHnNicf4a1I66ITuKzg52kn8R1XAdK7PfY5Za55bemsXLbSykRCYN+Oikg265FuR4p9A==" workbookSaltValue="f5KwQalBSQYD/Ob42ejJk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<sst xmlns="http://schemas.openxmlformats.org/spreadsheetml/2006/main" count="236" uniqueCount="117">
  <si>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</si>
  <si>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</si>
  <si>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</si>
  <si>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</si>
  <si>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</si>
  <si>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</si>
  <si>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</si>
  <si>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</si>
  <si>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</si>
  <si>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</si>
  <si>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</si>
  <si>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</si>
  <si>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</si>
  <si>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</si>
  <si>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</si>
  <si>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</si>
  <si>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</si>
  <si>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</si>
  <si>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</si>
  <si>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</si>
  <si>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</si>
  <si>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</si>
  <si>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</si>
  <si>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</si>
  <si>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</si>
  <si>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</si>
  <si>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</si>
  <si>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</si>
  <si>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</si>
  <si>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</si>
  <si>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</si>
  <si>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</si>
  <si>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</si>
  <si>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</si>
  <si>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</si>
  <si>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</si>
  <si>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</si>
  <si>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</si>
  <si>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</si>
  <si>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</si>
  <si>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</si>
  <si>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</si>
  <si>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</si>
  <si>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</si>
  <si>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</si>
  <si>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</si>
  <si>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</si>
  <si>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</si>
  <si>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</si>
  <si>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</si>
  <si>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</si>
  <si>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</si>
  <si>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</si>
  <si>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</si>
  <si>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</si>
  <si>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</si>
  <si>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</si>
  <si>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</si>
  <si>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</si>
  <si>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</si>
  <si>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</si>
  <si>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</si>
  <si>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</si>
  <si>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</si>
  <si>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</si>
  <si>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</si>
  <si>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</si>
  <si>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</si>
  <si>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</si>
  <si>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</si>
  <si>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</si>
  <si>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</si>
  <si>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</si>
  <si>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</si>
  <si>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</si>
  <si>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</si>
  <si>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</si>
  <si>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</si>
  <si>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</si>
  <si>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</si>
  <si>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</si>
  <si>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</si>
  <si>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</si>
  <si>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</si>
  <si>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</si>
  <si>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</si>
  <si>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</si>
  <si>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</si>
  <si>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</si>
  <si>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</si>
  <si>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</si>
  <si>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</si>
  <si>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</si>
  <si>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</si>
  <si>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</si>
  <si>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</si>
  <si>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</si>
  <si>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</si>
  <si>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</si>
  <si>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</si>
  <si>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</si>
  <si>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</si>
  <si>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</si>
  <si>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</si>
  <si>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</si>
  <si>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</si>
  <si>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</si>
  <si>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</si>
  <si>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</si>
  <si>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</si>
  <si>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</si>
  <si>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</si>
  <si>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</si>
  <si>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</si>
  <si>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□現状分析
　使用料収入や一般会計からの繰入金等の収益で、維持管理費や支払利息等の費用をどの程度賄えているかを表す”経常収支比率”は令和2年度から横ばいであり、収支上は黒字で累積欠損金は発生していない。
　また、必要な経費を使用料収入でどれだけ賄えているかを表す”経費回収率”は汚水処理費の増加により14.02ポイント減少している。
　１年以内に支払うべき債務に対して支払うことができる現金等の比率を表す”流動比率”は一般的に求められる指標値である100％を下回っている。当年度は流動資産の減少により前年度比13.37ポイント減少している。
　水洗化率は令和2年度から横ばいである。
■現状分析からみた課題
　見かけの収支上は赤字ではないが、多額の一般会計補助金が充当されており、さらに今後、動力費等の増額が懸念されるため、使用料収入の増加に取り組む必要がある。</t>
    <rPh sb="66" eb="68">
      <t>レイワ</t>
    </rPh>
    <rPh sb="69" eb="71">
      <t>ネンド</t>
    </rPh>
    <rPh sb="73" eb="74">
      <t>ヨコ</t>
    </rPh>
    <rPh sb="139" eb="141">
      <t>オスイ</t>
    </rPh>
    <rPh sb="141" eb="143">
      <t>ショリ</t>
    </rPh>
    <rPh sb="143" eb="144">
      <t>ヒ</t>
    </rPh>
    <rPh sb="145" eb="147">
      <t>ゾウカ</t>
    </rPh>
    <rPh sb="236" eb="239">
      <t>トウネンド</t>
    </rPh>
    <rPh sb="240" eb="242">
      <t>リュウドウ</t>
    </rPh>
    <rPh sb="242" eb="244">
      <t>シサン</t>
    </rPh>
    <rPh sb="245" eb="247">
      <t>ゲンショウ</t>
    </rPh>
    <rPh sb="250" eb="253">
      <t>ゼンネンド</t>
    </rPh>
    <rPh sb="253" eb="254">
      <t>ヒ</t>
    </rPh>
    <rPh sb="263" eb="265">
      <t>ゲンショウ</t>
    </rPh>
    <rPh sb="272" eb="275">
      <t>スイセンカ</t>
    </rPh>
    <rPh sb="275" eb="276">
      <t>リツ</t>
    </rPh>
    <rPh sb="277" eb="279">
      <t>レイワ</t>
    </rPh>
    <rPh sb="280" eb="282">
      <t>ネンド</t>
    </rPh>
    <rPh sb="284" eb="285">
      <t>ヨコ</t>
    </rPh>
    <rPh sb="322" eb="324">
      <t>タガク</t>
    </rPh>
    <rPh sb="325" eb="327">
      <t>イッパン</t>
    </rPh>
    <rPh sb="327" eb="329">
      <t>カイケイ</t>
    </rPh>
    <rPh sb="329" eb="332">
      <t>ホジョキン</t>
    </rPh>
    <rPh sb="333" eb="335">
      <t>ジュウトウ</t>
    </rPh>
    <rPh sb="344" eb="346">
      <t>コンゴ</t>
    </rPh>
    <rPh sb="347" eb="349">
      <t>ドウリョク</t>
    </rPh>
    <rPh sb="349" eb="350">
      <t>ヒ</t>
    </rPh>
    <rPh sb="350" eb="351">
      <t>トウ</t>
    </rPh>
    <rPh sb="352" eb="354">
      <t>ゾウガク</t>
    </rPh>
    <rPh sb="355" eb="357">
      <t>ケネン</t>
    </rPh>
    <rPh sb="363" eb="366">
      <t>シヨウリョウ</t>
    </rPh>
    <rPh sb="366" eb="368">
      <t>シュウニュウ</t>
    </rPh>
    <rPh sb="369" eb="371">
      <t>ゾウカ</t>
    </rPh>
    <rPh sb="372" eb="373">
      <t>ト</t>
    </rPh>
    <rPh sb="374" eb="375">
      <t>ク</t>
    </rPh>
    <rPh sb="376" eb="378">
      <t>ヒツヨウ</t>
    </rPh>
    <phoneticPr fontId="4"/>
  </si>
  <si>
    <t>□現状分析
　”有形固定資産原価償却率”は増加傾向にあり、時間の経過とともに資産の老朽化が進んでいることがわかる耐用年数を超過した管渠は無い為、”管渠老朽化率”はゼロとなっている。
■現状分析からみた課題
　現時点で管渠施設の老朽化は進んでいないが、ストックマネジメントの視点を踏まえ、下水道サービスを安定的に確保していくために、計画的かつ効率的な施設管理を行う必要がある。</t>
    <rPh sb="56" eb="58">
      <t>タイヨウ</t>
    </rPh>
    <phoneticPr fontId="4"/>
  </si>
  <si>
    <t>　経営面では、一般会計からの補助金を繰り入れていること等が課題である。事業の効率化等による支出の削減を図っていくとともに、経営戦略改定の結果から下水道使用料の見直しをする必要がある。
 また、物価上昇による経費の増加が見込まれる中、経費回収率、汚水処理原価も悪化していくことが考えられる。
　管渠施設の老朽化は進んでいないが、不明水対策と処理場の長寿命化、耐震化が必要であり、策定した「ストックマネジメント基本計画」に基づき、更新事業費の平準化を図りつつ計画的に取り組んでいく。</t>
    <rPh sb="27" eb="28">
      <t>トウ</t>
    </rPh>
    <rPh sb="96" eb="98">
      <t>ブッカ</t>
    </rPh>
    <rPh sb="98" eb="100">
      <t>ジョウショウ</t>
    </rPh>
    <rPh sb="103" eb="105">
      <t>ケイヒ</t>
    </rPh>
    <rPh sb="106" eb="108">
      <t>ゾウカ</t>
    </rPh>
    <rPh sb="109" eb="111">
      <t>ミコ</t>
    </rPh>
    <rPh sb="114" eb="115">
      <t>ナカ</t>
    </rPh>
    <rPh sb="116" eb="118">
      <t>ケイヒ</t>
    </rPh>
    <rPh sb="118" eb="120">
      <t>カイシュウ</t>
    </rPh>
    <rPh sb="120" eb="121">
      <t>リツ</t>
    </rPh>
    <rPh sb="122" eb="124">
      <t>オスイ</t>
    </rPh>
    <rPh sb="124" eb="126">
      <t>ショリ</t>
    </rPh>
    <rPh sb="126" eb="128">
      <t>ゲンカ</t>
    </rPh>
    <rPh sb="129" eb="131">
      <t>アッカ</t>
    </rPh>
    <rPh sb="138" eb="13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</si>
</sst>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0.86</c:v>
                </c:pt>
                <c:pt idx="1">
                  <c:v>0.31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99C-467E-908B-0782256217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199C-467E-908B-0782256217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3E-447A-87A7-3BD8E75FD0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453E-447A-87A7-3BD8E75FD0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78.25</c:v>
                </c:pt>
                <c:pt idx="1">
                  <c:v>81.8</c:v>
                </c:pt>
                <c:pt idx="2">
                  <c:v>84.17</c:v>
                </c:pt>
                <c:pt idx="3">
                  <c:v>85.55</c:v>
                </c:pt>
                <c:pt idx="4">
                  <c:v>85.6</c:v>
                </c:pt>
              </c:numCache>
            </c:numRef>
          </c:val>
          <c:extLst>
            <c:ext xmlns:c16="http://schemas.microsoft.com/office/drawing/2014/chart" uri="{C3380CC4-5D6E-409C-BE32-E72D297353CC}">
              <c16:uniqueId val="{00000000-4887-4EEA-BC92-090C7C6363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4887-4EEA-BC92-090C7C6363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100.4</c:v>
                </c:pt>
                <c:pt idx="1">
                  <c:v>100.7</c:v>
                </c:pt>
                <c:pt idx="2">
                  <c:v>110.4</c:v>
                </c:pt>
                <c:pt idx="3">
                  <c:v>109.59</c:v>
                </c:pt>
                <c:pt idx="4">
                  <c:v>110.53</c:v>
                </c:pt>
              </c:numCache>
            </c:numRef>
          </c:val>
          <c:extLst>
            <c:ext xmlns:c16="http://schemas.microsoft.com/office/drawing/2014/chart" uri="{C3380CC4-5D6E-409C-BE32-E72D297353CC}">
              <c16:uniqueId val="{00000000-24BE-441F-8747-F659031E01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24BE-441F-8747-F659031E01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11.5</c:v>
                </c:pt>
                <c:pt idx="1">
                  <c:v>13.63</c:v>
                </c:pt>
                <c:pt idx="2">
                  <c:v>15.75</c:v>
                </c:pt>
                <c:pt idx="3">
                  <c:v>17.91</c:v>
                </c:pt>
                <c:pt idx="4">
                  <c:v>20.11</c:v>
                </c:pt>
              </c:numCache>
            </c:numRef>
          </c:val>
          <c:extLst>
            <c:ext xmlns:c16="http://schemas.microsoft.com/office/drawing/2014/chart" uri="{C3380CC4-5D6E-409C-BE32-E72D297353CC}">
              <c16:uniqueId val="{00000000-DE78-475E-853F-1C87B75AE2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DE78-475E-853F-1C87B75AE2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28-429C-A5C8-89984F3162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9228-429C-A5C8-89984F3162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47-4F58-B26A-6DE0DEC568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6647-4F58-B26A-6DE0DEC568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78.36</c:v>
                </c:pt>
                <c:pt idx="1">
                  <c:v>89.49</c:v>
                </c:pt>
                <c:pt idx="2">
                  <c:v>87.03</c:v>
                </c:pt>
                <c:pt idx="3">
                  <c:v>96.61</c:v>
                </c:pt>
                <c:pt idx="4">
                  <c:v>83.24</c:v>
                </c:pt>
              </c:numCache>
            </c:numRef>
          </c:val>
          <c:extLst>
            <c:ext xmlns:c16="http://schemas.microsoft.com/office/drawing/2014/chart" uri="{C3380CC4-5D6E-409C-BE32-E72D297353CC}">
              <c16:uniqueId val="{00000000-CFB1-4810-A0F7-51D8F0FF7C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CFB1-4810-A0F7-51D8F0FF7C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2455.88</c:v>
                </c:pt>
                <c:pt idx="1">
                  <c:v>1554.8</c:v>
                </c:pt>
                <c:pt idx="2">
                  <c:v>1277.6099999999999</c:v>
                </c:pt>
                <c:pt idx="3">
                  <c:v>1371.16</c:v>
                </c:pt>
                <c:pt idx="4">
                  <c:v>1781.9</c:v>
                </c:pt>
              </c:numCache>
            </c:numRef>
          </c:val>
          <c:extLst>
            <c:ext xmlns:c16="http://schemas.microsoft.com/office/drawing/2014/chart" uri="{C3380CC4-5D6E-409C-BE32-E72D297353CC}">
              <c16:uniqueId val="{00000000-2268-48C0-B442-BDAA9DCB0D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2268-48C0-B442-BDAA9DCB0D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88.48</c:v>
                </c:pt>
                <c:pt idx="1">
                  <c:v>90.19</c:v>
                </c:pt>
                <c:pt idx="2">
                  <c:v>137.96</c:v>
                </c:pt>
                <c:pt idx="3">
                  <c:v>120.58</c:v>
                </c:pt>
                <c:pt idx="4">
                  <c:v>106.56</c:v>
                </c:pt>
              </c:numCache>
            </c:numRef>
          </c:val>
          <c:extLst>
            <c:ext xmlns:c16="http://schemas.microsoft.com/office/drawing/2014/chart" uri="{C3380CC4-5D6E-409C-BE32-E72D297353CC}">
              <c16:uniqueId val="{00000000-EB92-44D7-856B-BAC694EBB8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EB92-44D7-856B-BAC694EBB8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215.7</c:v>
                </c:pt>
                <c:pt idx="1">
                  <c:v>220.81</c:v>
                </c:pt>
                <c:pt idx="2">
                  <c:v>143.18</c:v>
                </c:pt>
                <c:pt idx="3">
                  <c:v>164.23</c:v>
                </c:pt>
                <c:pt idx="4">
                  <c:v>187.55</c:v>
                </c:pt>
              </c:numCache>
            </c:numRef>
          </c:val>
          <c:extLst>
            <c:ext xmlns:c16="http://schemas.microsoft.com/office/drawing/2014/chart" uri="{C3380CC4-5D6E-409C-BE32-E72D297353CC}">
              <c16:uniqueId val="{00000000-2E8E-42A1-A032-57BBF20826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2E8E-42A1-A032-57BBF20826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長野県　箕輪町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24662</v>
      </c>
      <c r="AM8" s="42"/>
      <c r="AN8" s="42"/>
      <c r="AO8" s="42"/>
      <c r="AP8" s="42"/>
      <c r="AQ8" s="42"/>
      <c r="AR8" s="42"/>
      <c r="AS8" s="42"/>
      <c r="AT8" s="35">
        <f>データ!T6</f>
        <v>85.91</v>
      </c>
      <c r="AU8" s="35"/>
      <c r="AV8" s="35"/>
      <c r="AW8" s="35"/>
      <c r="AX8" s="35"/>
      <c r="AY8" s="35"/>
      <c r="AZ8" s="35"/>
      <c r="BA8" s="35"/>
      <c r="BB8" s="35">
        <f>データ!U6</f>
        <v>287.07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52.07</v>
      </c>
      <c r="J10" s="35"/>
      <c r="K10" s="35"/>
      <c r="L10" s="35"/>
      <c r="M10" s="35"/>
      <c r="N10" s="35"/>
      <c r="O10" s="35"/>
      <c r="P10" s="35">
        <f>データ!P6</f>
        <v>27.64</v>
      </c>
      <c r="Q10" s="35"/>
      <c r="R10" s="35"/>
      <c r="S10" s="35"/>
      <c r="T10" s="35"/>
      <c r="U10" s="35"/>
      <c r="V10" s="35"/>
      <c r="W10" s="35">
        <f>データ!Q6</f>
        <v>72.11</v>
      </c>
      <c r="X10" s="35"/>
      <c r="Y10" s="35"/>
      <c r="Z10" s="35"/>
      <c r="AA10" s="35"/>
      <c r="AB10" s="35"/>
      <c r="AC10" s="35"/>
      <c r="AD10" s="42">
        <f>データ!R6</f>
        <v>3938</v>
      </c>
      <c r="AE10" s="42"/>
      <c r="AF10" s="42"/>
      <c r="AG10" s="42"/>
      <c r="AH10" s="42"/>
      <c r="AI10" s="42"/>
      <c r="AJ10" s="42"/>
      <c r="AK10" s="2"/>
      <c r="AL10" s="42">
        <f>データ!V6</f>
        <v>6798</v>
      </c>
      <c r="AM10" s="42"/>
      <c r="AN10" s="42"/>
      <c r="AO10" s="42"/>
      <c r="AP10" s="42"/>
      <c r="AQ10" s="42"/>
      <c r="AR10" s="42"/>
      <c r="AS10" s="42"/>
      <c r="AT10" s="35">
        <f>データ!W6</f>
        <v>2.93</v>
      </c>
      <c r="AU10" s="35"/>
      <c r="AV10" s="35"/>
      <c r="AW10" s="35"/>
      <c r="AX10" s="35"/>
      <c r="AY10" s="35"/>
      <c r="AZ10" s="35"/>
      <c r="BA10" s="35"/>
      <c r="BB10" s="35">
        <f>データ!X6</f>
        <v>2320.14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dwraf3WZSxjyAbMM0Vsuq5zGJIZxfWqwIsoF+jhjHwwg2NfuSqxvFha/icnX3CXmpS94DSwIgINA9K9eOuxKlg==" saltValue="gbr2NHlY2GEuVlKC6hlRs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203831</v>
      </c>
      <c r="D6" s="19">
        <f t="shared" si="3"/>
        <v>46</v>
      </c>
      <c r="E6" s="19">
        <f t="shared" si="3"/>
        <v>17</v>
      </c>
      <c r="F6" s="19">
        <f t="shared" si="3"/>
        <v>4</v>
      </c>
      <c r="G6" s="19">
        <f t="shared" si="3"/>
        <v>0</v>
      </c>
      <c r="H6" s="19" t="str">
        <f t="shared" si="3"/>
        <v>長野県　箕輪町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52.07</v>
      </c>
      <c r="P6" s="20">
        <f t="shared" si="3"/>
        <v>27.64</v>
      </c>
      <c r="Q6" s="20">
        <f t="shared" si="3"/>
        <v>72.11</v>
      </c>
      <c r="R6" s="20">
        <f t="shared" si="3"/>
        <v>3938</v>
      </c>
      <c r="S6" s="20">
        <f t="shared" si="3"/>
        <v>24662</v>
      </c>
      <c r="T6" s="20">
        <f t="shared" si="3"/>
        <v>85.91</v>
      </c>
      <c r="U6" s="20">
        <f t="shared" si="3"/>
        <v>287.07</v>
      </c>
      <c r="V6" s="20">
        <f t="shared" si="3"/>
        <v>6798</v>
      </c>
      <c r="W6" s="20">
        <f t="shared" si="3"/>
        <v>2.93</v>
      </c>
      <c r="X6" s="20">
        <f t="shared" si="3"/>
        <v>2320.14</v>
      </c>
      <c r="Y6" s="21">
        <f>IF(Y7="",NA(),Y7)</f>
        <v>100.4</v>
      </c>
      <c r="Z6" s="21">
        <f t="shared" ref="Z6:AH6" si="4">IF(Z7="",NA(),Z7)</f>
        <v>100.7</v>
      </c>
      <c r="AA6" s="21">
        <f t="shared" si="4"/>
        <v>110.4</v>
      </c>
      <c r="AB6" s="21">
        <f t="shared" si="4"/>
        <v>109.59</v>
      </c>
      <c r="AC6" s="21">
        <f t="shared" si="4"/>
        <v>110.53</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78.36</v>
      </c>
      <c r="AV6" s="21">
        <f t="shared" ref="AV6:BD6" si="6">IF(AV7="",NA(),AV7)</f>
        <v>89.49</v>
      </c>
      <c r="AW6" s="21">
        <f t="shared" si="6"/>
        <v>87.03</v>
      </c>
      <c r="AX6" s="21">
        <f t="shared" si="6"/>
        <v>96.61</v>
      </c>
      <c r="AY6" s="21">
        <f t="shared" si="6"/>
        <v>83.24</v>
      </c>
      <c r="AZ6" s="21">
        <f t="shared" si="6"/>
        <v>49.18</v>
      </c>
      <c r="BA6" s="21">
        <f t="shared" si="6"/>
        <v>47.72</v>
      </c>
      <c r="BB6" s="21">
        <f t="shared" si="6"/>
        <v>44.24</v>
      </c>
      <c r="BC6" s="21">
        <f t="shared" si="6"/>
        <v>43.07</v>
      </c>
      <c r="BD6" s="21">
        <f t="shared" si="6"/>
        <v>45.42</v>
      </c>
      <c r="BE6" s="20" t="str">
        <f>IF(BE7="","",IF(BE7="-","【-】","【"&amp;SUBSTITUTE(TEXT(BE7,"#,##0.00"),"-","△")&amp;"】"))</f>
        <v>【44.25】</v>
      </c>
      <c r="BF6" s="21">
        <f>IF(BF7="",NA(),BF7)</f>
        <v>2455.88</v>
      </c>
      <c r="BG6" s="21">
        <f t="shared" ref="BG6:BO6" si="7">IF(BG7="",NA(),BG7)</f>
        <v>1554.8</v>
      </c>
      <c r="BH6" s="21">
        <f t="shared" si="7"/>
        <v>1277.6099999999999</v>
      </c>
      <c r="BI6" s="21">
        <f t="shared" si="7"/>
        <v>1371.16</v>
      </c>
      <c r="BJ6" s="21">
        <f t="shared" si="7"/>
        <v>1781.9</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88.48</v>
      </c>
      <c r="BR6" s="21">
        <f t="shared" ref="BR6:BZ6" si="8">IF(BR7="",NA(),BR7)</f>
        <v>90.19</v>
      </c>
      <c r="BS6" s="21">
        <f t="shared" si="8"/>
        <v>137.96</v>
      </c>
      <c r="BT6" s="21">
        <f t="shared" si="8"/>
        <v>120.58</v>
      </c>
      <c r="BU6" s="21">
        <f t="shared" si="8"/>
        <v>106.56</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215.7</v>
      </c>
      <c r="CC6" s="21">
        <f t="shared" ref="CC6:CK6" si="9">IF(CC7="",NA(),CC7)</f>
        <v>220.81</v>
      </c>
      <c r="CD6" s="21">
        <f t="shared" si="9"/>
        <v>143.18</v>
      </c>
      <c r="CE6" s="21">
        <f t="shared" si="9"/>
        <v>164.23</v>
      </c>
      <c r="CF6" s="21">
        <f t="shared" si="9"/>
        <v>187.55</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78.25</v>
      </c>
      <c r="CY6" s="21">
        <f t="shared" ref="CY6:DG6" si="11">IF(CY7="",NA(),CY7)</f>
        <v>81.8</v>
      </c>
      <c r="CZ6" s="21">
        <f t="shared" si="11"/>
        <v>84.17</v>
      </c>
      <c r="DA6" s="21">
        <f t="shared" si="11"/>
        <v>85.55</v>
      </c>
      <c r="DB6" s="21">
        <f t="shared" si="11"/>
        <v>85.6</v>
      </c>
      <c r="DC6" s="21">
        <f t="shared" si="11"/>
        <v>83.32</v>
      </c>
      <c r="DD6" s="21">
        <f t="shared" si="11"/>
        <v>83.75</v>
      </c>
      <c r="DE6" s="21">
        <f t="shared" si="11"/>
        <v>84.19</v>
      </c>
      <c r="DF6" s="21">
        <f t="shared" si="11"/>
        <v>84.34</v>
      </c>
      <c r="DG6" s="21">
        <f t="shared" si="11"/>
        <v>84.34</v>
      </c>
      <c r="DH6" s="20" t="str">
        <f>IF(DH7="","",IF(DH7="-","【-】","【"&amp;SUBSTITUTE(TEXT(DH7,"#,##0.00"),"-","△")&amp;"】"))</f>
        <v>【85.67】</v>
      </c>
      <c r="DI6" s="21">
        <f>IF(DI7="",NA(),DI7)</f>
        <v>11.5</v>
      </c>
      <c r="DJ6" s="21">
        <f t="shared" ref="DJ6:DR6" si="12">IF(DJ7="",NA(),DJ7)</f>
        <v>13.63</v>
      </c>
      <c r="DK6" s="21">
        <f t="shared" si="12"/>
        <v>15.75</v>
      </c>
      <c r="DL6" s="21">
        <f t="shared" si="12"/>
        <v>17.91</v>
      </c>
      <c r="DM6" s="21">
        <f t="shared" si="12"/>
        <v>20.11</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1">
        <f>IF(EE7="",NA(),EE7)</f>
        <v>0.86</v>
      </c>
      <c r="EF6" s="21">
        <f t="shared" ref="EF6:EN6" si="14">IF(EF7="",NA(),EF7)</f>
        <v>0.31</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203831</v>
      </c>
      <c r="D7" s="23">
        <v>46</v>
      </c>
      <c r="E7" s="23">
        <v>17</v>
      </c>
      <c r="F7" s="23">
        <v>4</v>
      </c>
      <c r="G7" s="23">
        <v>0</v>
      </c>
      <c r="H7" s="23" t="s">
        <v>96</v>
      </c>
      <c r="I7" s="23" t="s">
        <v>97</v>
      </c>
      <c r="J7" s="23" t="s">
        <v>98</v>
      </c>
      <c r="K7" s="23" t="s">
        <v>99</v>
      </c>
      <c r="L7" s="23" t="s">
        <v>100</v>
      </c>
      <c r="M7" s="23" t="s">
        <v>101</v>
      </c>
      <c r="N7" s="24" t="s">
        <v>102</v>
      </c>
      <c r="O7" s="24">
        <v>52.07</v>
      </c>
      <c r="P7" s="24">
        <v>27.64</v>
      </c>
      <c r="Q7" s="24">
        <v>72.11</v>
      </c>
      <c r="R7" s="24">
        <v>3938</v>
      </c>
      <c r="S7" s="24">
        <v>24662</v>
      </c>
      <c r="T7" s="24">
        <v>85.91</v>
      </c>
      <c r="U7" s="24">
        <v>287.07</v>
      </c>
      <c r="V7" s="24">
        <v>6798</v>
      </c>
      <c r="W7" s="24">
        <v>2.93</v>
      </c>
      <c r="X7" s="24">
        <v>2320.14</v>
      </c>
      <c r="Y7" s="24">
        <v>100.4</v>
      </c>
      <c r="Z7" s="24">
        <v>100.7</v>
      </c>
      <c r="AA7" s="24">
        <v>110.4</v>
      </c>
      <c r="AB7" s="24">
        <v>109.59</v>
      </c>
      <c r="AC7" s="24">
        <v>110.53</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78.36</v>
      </c>
      <c r="AV7" s="24">
        <v>89.49</v>
      </c>
      <c r="AW7" s="24">
        <v>87.03</v>
      </c>
      <c r="AX7" s="24">
        <v>96.61</v>
      </c>
      <c r="AY7" s="24">
        <v>83.24</v>
      </c>
      <c r="AZ7" s="24">
        <v>49.18</v>
      </c>
      <c r="BA7" s="24">
        <v>47.72</v>
      </c>
      <c r="BB7" s="24">
        <v>44.24</v>
      </c>
      <c r="BC7" s="24">
        <v>43.07</v>
      </c>
      <c r="BD7" s="24">
        <v>45.42</v>
      </c>
      <c r="BE7" s="24">
        <v>44.25</v>
      </c>
      <c r="BF7" s="24">
        <v>2455.88</v>
      </c>
      <c r="BG7" s="24">
        <v>1554.8</v>
      </c>
      <c r="BH7" s="24">
        <v>1277.6099999999999</v>
      </c>
      <c r="BI7" s="24">
        <v>1371.16</v>
      </c>
      <c r="BJ7" s="24">
        <v>1781.9</v>
      </c>
      <c r="BK7" s="24">
        <v>1194.1500000000001</v>
      </c>
      <c r="BL7" s="24">
        <v>1206.79</v>
      </c>
      <c r="BM7" s="24">
        <v>1258.43</v>
      </c>
      <c r="BN7" s="24">
        <v>1163.75</v>
      </c>
      <c r="BO7" s="24">
        <v>1195.47</v>
      </c>
      <c r="BP7" s="24">
        <v>1182.1099999999999</v>
      </c>
      <c r="BQ7" s="24">
        <v>88.48</v>
      </c>
      <c r="BR7" s="24">
        <v>90.19</v>
      </c>
      <c r="BS7" s="24">
        <v>137.96</v>
      </c>
      <c r="BT7" s="24">
        <v>120.58</v>
      </c>
      <c r="BU7" s="24">
        <v>106.56</v>
      </c>
      <c r="BV7" s="24">
        <v>72.260000000000005</v>
      </c>
      <c r="BW7" s="24">
        <v>71.84</v>
      </c>
      <c r="BX7" s="24">
        <v>73.36</v>
      </c>
      <c r="BY7" s="24">
        <v>72.599999999999994</v>
      </c>
      <c r="BZ7" s="24">
        <v>69.430000000000007</v>
      </c>
      <c r="CA7" s="24">
        <v>73.78</v>
      </c>
      <c r="CB7" s="24">
        <v>215.7</v>
      </c>
      <c r="CC7" s="24">
        <v>220.81</v>
      </c>
      <c r="CD7" s="24">
        <v>143.18</v>
      </c>
      <c r="CE7" s="24">
        <v>164.23</v>
      </c>
      <c r="CF7" s="24">
        <v>187.55</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78.25</v>
      </c>
      <c r="CY7" s="24">
        <v>81.8</v>
      </c>
      <c r="CZ7" s="24">
        <v>84.17</v>
      </c>
      <c r="DA7" s="24">
        <v>85.55</v>
      </c>
      <c r="DB7" s="24">
        <v>85.6</v>
      </c>
      <c r="DC7" s="24">
        <v>83.32</v>
      </c>
      <c r="DD7" s="24">
        <v>83.75</v>
      </c>
      <c r="DE7" s="24">
        <v>84.19</v>
      </c>
      <c r="DF7" s="24">
        <v>84.34</v>
      </c>
      <c r="DG7" s="24">
        <v>84.34</v>
      </c>
      <c r="DH7" s="24">
        <v>85.67</v>
      </c>
      <c r="DI7" s="24">
        <v>11.5</v>
      </c>
      <c r="DJ7" s="24">
        <v>13.63</v>
      </c>
      <c r="DK7" s="24">
        <v>15.75</v>
      </c>
      <c r="DL7" s="24">
        <v>17.91</v>
      </c>
      <c r="DM7" s="24">
        <v>20.11</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0.86</v>
      </c>
      <c r="EF7" s="24">
        <v>0.31</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塩入 麻衣子</cp:lastModifiedBy>
  <cp:lastPrinted>2024-01-29T09:51:49Z</cp:lastPrinted>
  <dcterms:created xsi:type="dcterms:W3CDTF">2023-12-12T00:55:54Z</dcterms:created>
  <dcterms:modified xsi:type="dcterms:W3CDTF">2024-01-31T00:46:05Z</dcterms:modified>
  <cp:category/>
</cp:coreProperties>
</file>