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wanfsv01\LGWAN接続系共有\910_水道課\10_水道管理係\公表『経営比較分析表』\R5\報告\"/>
    </mc:Choice>
  </mc:AlternateContent>
  <workbookProtection workbookAlgorithmName="SHA-512" workbookHashValue="jvuLrlx8v/Yqj6o0E0LHT42q73pBmgzCEbP5zNSBBrkrgKh+HMe7JOMyrYlC34DoJT1oI2E95dAvg1aD/Entyg==" workbookSaltValue="4xGGyOsSmp4TJCTg7h7D3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W8" i="4"/>
  <c r="P8" i="4"/>
  <c r="I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<sst xmlns="http://schemas.openxmlformats.org/spreadsheetml/2006/main" count="231" uniqueCount="117">
  <si>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</si>
  <si>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</si>
  <si>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</si>
  <si>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</si>
  <si>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</si>
  <si>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</si>
  <si>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</si>
  <si>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</si>
  <si>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</si>
  <si>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</si>
  <si>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</si>
  <si>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</si>
  <si>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</si>
  <si>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</si>
  <si>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</si>
  <si>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</si>
  <si>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</si>
  <si>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</si>
  <si>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</si>
  <si>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</si>
  <si>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</si>
  <si>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</si>
  <si>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</si>
  <si>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</si>
  <si>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</si>
  <si>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</si>
  <si>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</si>
  <si>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</si>
  <si>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</si>
  <si>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</si>
  <si>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</si>
  <si>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</si>
  <si>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</si>
  <si>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</si>
  <si>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</si>
  <si>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</si>
  <si>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</si>
  <si>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</si>
  <si>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</si>
  <si>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</si>
  <si>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</si>
  <si>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</si>
  <si>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</si>
  <si>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</si>
  <si>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</si>
  <si>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</si>
  <si>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</si>
  <si>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</si>
  <si>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</si>
  <si>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</si>
  <si>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</si>
  <si>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</si>
  <si>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</si>
  <si>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</si>
  <si>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</si>
  <si>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</si>
  <si>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</si>
  <si>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</si>
  <si>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</si>
  <si>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</si>
  <si>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</si>
  <si>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</si>
  <si>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</si>
  <si>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</si>
  <si>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</si>
  <si>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</si>
  <si>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</si>
  <si>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</si>
  <si>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</si>
  <si>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</si>
  <si>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</si>
  <si>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</si>
  <si>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</si>
  <si>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</si>
  <si>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</si>
  <si>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</si>
  <si>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</si>
  <si>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</si>
  <si>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</si>
  <si>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</si>
  <si>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</si>
  <si>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</si>
  <si>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</si>
  <si>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</si>
  <si>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</si>
  <si>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</si>
  <si>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</si>
  <si>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</si>
  <si>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</si>
  <si>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</si>
  <si>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</si>
  <si>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</si>
  <si>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</si>
  <si>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</si>
  <si>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</si>
  <si>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</si>
  <si>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箕輪町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</si>
  <si>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</si>
  <si>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</si>
  <si>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</si>
  <si>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</si>
  <si>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</si>
  <si>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</si>
  <si>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</si>
  <si>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</si>
  <si>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</si>
  <si>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</si>
  <si>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</si>
  <si>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</si>
  <si>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</si>
  <si>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</si>
  <si>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</si>
  <si>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</si>
  <si>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</si>
  <si>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□現状分析
　町の保有する資産について、減価償却がどの程度進んでいるかを表す”有形固定資産減価償却率”は増加傾向にあり、時間の経過とともに資産の老朽化が進んでいることがわかる。
　耐用年数を超過した管渠はないため、”管渠老朽化率”はゼロとなっている。
■現状分析からみた課題
　時間の経過とともに減価償却が増加しているが特に問題はなく、耐用年数を超過した管渠も無いが不明水の流入量が増加しているので、調査・対策を継続的に進めていく必要があるが、進入箇所の特定が困難なこと、管更生費用が高額であることが課題である。</t>
    <phoneticPr fontId="4"/>
  </si>
  <si>
    <t xml:space="preserve"> 経営面では、一般会計からの補助金を繰り入れていること等が課題である。事業の効率化等による支出の削減を図っていくとともに、経営戦略改定の結果から下水道使用料の見直しをする必要がある。
　また、物価上昇による経費の増加が見込まれる中で、経費回収率、汚水処理原価も悪化していくことが考えられる。
　管渠施設の老朽化は進んでいないが、不明水対策と処理場の長寿命化、耐震化が必要であり、策定した「ストックマネジメント基本計画」に基づき、浄水苑の機器改修修繕、管渠の点検調査等、財源確保や経営に与える影響を踏まえた上で計画的に取り組んでいきたい。
</t>
    <phoneticPr fontId="4"/>
  </si>
  <si>
    <t>□現状分析
　使用料収入や一般会計からの繰入金等の収益で、維持管理費や支払利息等の費用をどの程度賄えているかを表す”経常収支比率”は収支上は黒字で累積欠損金は生じていない。収支上では、管渠費、処理場費は増加し、企業債償還利息は減少している。
 また、必要な経費を使用料収入でどれだけ賄えているかを表す”経費回収率”、汚水処理に係るコストを表す”汚水処理原価”は汚水処理費が増加したため、経費回収率は20.97ポイント減少、汚水処理原価36.24ポイント増加した。
水洗化率は横ばいである。
■現状分析からみた課題
　見かけの収支上は赤字ではないが、多額の一般会計補助金が充当されており、さらに今後、動力費等の増額が懸念されるため使用料収入の増加に取り組む必要がある。</t>
    <rPh sb="92" eb="95">
      <t>カンキョヒ</t>
    </rPh>
    <rPh sb="101" eb="103">
      <t>ゾウカ</t>
    </rPh>
    <rPh sb="105" eb="107">
      <t>キギョウ</t>
    </rPh>
    <rPh sb="107" eb="108">
      <t>サイ</t>
    </rPh>
    <rPh sb="108" eb="110">
      <t>ショウカン</t>
    </rPh>
    <rPh sb="110" eb="112">
      <t>リソク</t>
    </rPh>
    <rPh sb="113" eb="115">
      <t>ゲンショウ</t>
    </rPh>
    <rPh sb="126" eb="128">
      <t>ヒツヨウ</t>
    </rPh>
    <rPh sb="129" eb="131">
      <t>ケイヒ</t>
    </rPh>
    <rPh sb="132" eb="135">
      <t>シヨウリョウ</t>
    </rPh>
    <rPh sb="135" eb="137">
      <t>シュウニュウ</t>
    </rPh>
    <rPh sb="142" eb="143">
      <t>マカナ</t>
    </rPh>
    <rPh sb="149" eb="150">
      <t>アラワ</t>
    </rPh>
    <rPh sb="154" eb="156">
      <t>カイシュウ</t>
    </rPh>
    <rPh sb="156" eb="157">
      <t>リツ</t>
    </rPh>
    <rPh sb="159" eb="161">
      <t>オスイ</t>
    </rPh>
    <rPh sb="161" eb="163">
      <t>ショリ</t>
    </rPh>
    <rPh sb="164" eb="165">
      <t>カカ</t>
    </rPh>
    <rPh sb="170" eb="171">
      <t>アラワ</t>
    </rPh>
    <rPh sb="181" eb="183">
      <t>オスイ</t>
    </rPh>
    <rPh sb="183" eb="185">
      <t>ショリ</t>
    </rPh>
    <rPh sb="185" eb="186">
      <t>ヒ</t>
    </rPh>
    <rPh sb="187" eb="189">
      <t>ゾウカ</t>
    </rPh>
    <rPh sb="209" eb="211">
      <t>ゲンショウ</t>
    </rPh>
    <rPh sb="227" eb="229">
      <t>ゾウカ</t>
    </rPh>
    <rPh sb="238" eb="239">
      <t>ヨコ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</si>
</sst>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
                  <c:v>0</c:v>
                </c:pt>
                <c:pt idx="1">
                  <c:v>0.21</c:v>
                </c:pt>
                <c:pt idx="2" formatCode="#,##0.00;&quot;△&quot;#,##0.00">
                  <c:v>0</c:v>
                </c:pt>
                <c:pt idx="3" formatCode="#,##0.00;&quot;△&quot;#,##0.00">
                  <c:v>0</c:v>
                </c:pt>
                <c:pt idx="4">
                  <c:v>0.18</c:v>
                </c:pt>
              </c:numCache>
            </c:numRef>
          </c:val>
          <c:extLst>
            <c:ext xmlns:c16="http://schemas.microsoft.com/office/drawing/2014/chart" uri="{C3380CC4-5D6E-409C-BE32-E72D297353CC}">
              <c16:uniqueId val="{00000000-1F00-41C2-9038-EDBDDEFFF94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0.02</c:v>
                </c:pt>
                <c:pt idx="3">
                  <c:v>0.01</c:v>
                </c:pt>
                <c:pt idx="4">
                  <c:v>0.01</c:v>
                </c:pt>
              </c:numCache>
            </c:numRef>
          </c:val>
          <c:smooth val="0"/>
          <c:extLst>
            <c:ext xmlns:c16="http://schemas.microsoft.com/office/drawing/2014/chart" uri="{C3380CC4-5D6E-409C-BE32-E72D297353CC}">
              <c16:uniqueId val="{00000001-1F00-41C2-9038-EDBDDEFFF94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64.069999999999993</c:v>
                </c:pt>
                <c:pt idx="1">
                  <c:v>62.77</c:v>
                </c:pt>
                <c:pt idx="2">
                  <c:v>65.239999999999995</c:v>
                </c:pt>
                <c:pt idx="3">
                  <c:v>64.2</c:v>
                </c:pt>
                <c:pt idx="4">
                  <c:v>61.34</c:v>
                </c:pt>
              </c:numCache>
            </c:numRef>
          </c:val>
          <c:extLst>
            <c:ext xmlns:c16="http://schemas.microsoft.com/office/drawing/2014/chart" uri="{C3380CC4-5D6E-409C-BE32-E72D297353CC}">
              <c16:uniqueId val="{00000000-8E8E-41F8-9B32-B65E7E7C64D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54.06</c:v>
                </c:pt>
                <c:pt idx="2">
                  <c:v>55.26</c:v>
                </c:pt>
                <c:pt idx="3">
                  <c:v>54.54</c:v>
                </c:pt>
                <c:pt idx="4">
                  <c:v>52.9</c:v>
                </c:pt>
              </c:numCache>
            </c:numRef>
          </c:val>
          <c:smooth val="0"/>
          <c:extLst>
            <c:ext xmlns:c16="http://schemas.microsoft.com/office/drawing/2014/chart" uri="{C3380CC4-5D6E-409C-BE32-E72D297353CC}">
              <c16:uniqueId val="{00000001-8E8E-41F8-9B32-B65E7E7C64D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83.97</c:v>
                </c:pt>
                <c:pt idx="1">
                  <c:v>89.12</c:v>
                </c:pt>
                <c:pt idx="2">
                  <c:v>92.44</c:v>
                </c:pt>
                <c:pt idx="3">
                  <c:v>95.64</c:v>
                </c:pt>
                <c:pt idx="4">
                  <c:v>94.05</c:v>
                </c:pt>
              </c:numCache>
            </c:numRef>
          </c:val>
          <c:extLst>
            <c:ext xmlns:c16="http://schemas.microsoft.com/office/drawing/2014/chart" uri="{C3380CC4-5D6E-409C-BE32-E72D297353CC}">
              <c16:uniqueId val="{00000000-CBC3-40E0-8628-E3DDDA33719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90.11</c:v>
                </c:pt>
                <c:pt idx="2">
                  <c:v>90.52</c:v>
                </c:pt>
                <c:pt idx="3">
                  <c:v>90.3</c:v>
                </c:pt>
                <c:pt idx="4">
                  <c:v>90.3</c:v>
                </c:pt>
              </c:numCache>
            </c:numRef>
          </c:val>
          <c:smooth val="0"/>
          <c:extLst>
            <c:ext xmlns:c16="http://schemas.microsoft.com/office/drawing/2014/chart" uri="{C3380CC4-5D6E-409C-BE32-E72D297353CC}">
              <c16:uniqueId val="{00000001-CBC3-40E0-8628-E3DDDA33719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100.48</c:v>
                </c:pt>
                <c:pt idx="1">
                  <c:v>100.45</c:v>
                </c:pt>
                <c:pt idx="2">
                  <c:v>106.6</c:v>
                </c:pt>
                <c:pt idx="3">
                  <c:v>106.36</c:v>
                </c:pt>
                <c:pt idx="4">
                  <c:v>105.16</c:v>
                </c:pt>
              </c:numCache>
            </c:numRef>
          </c:val>
          <c:extLst>
            <c:ext xmlns:c16="http://schemas.microsoft.com/office/drawing/2014/chart" uri="{C3380CC4-5D6E-409C-BE32-E72D297353CC}">
              <c16:uniqueId val="{00000000-7EE6-42D2-A28E-6C843377C9C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101.77</c:v>
                </c:pt>
                <c:pt idx="1">
                  <c:v>101.91</c:v>
                </c:pt>
                <c:pt idx="2">
                  <c:v>103.09</c:v>
                </c:pt>
                <c:pt idx="3">
                  <c:v>102.11</c:v>
                </c:pt>
                <c:pt idx="4">
                  <c:v>101.91</c:v>
                </c:pt>
              </c:numCache>
            </c:numRef>
          </c:val>
          <c:smooth val="0"/>
          <c:extLst>
            <c:ext xmlns:c16="http://schemas.microsoft.com/office/drawing/2014/chart" uri="{C3380CC4-5D6E-409C-BE32-E72D297353CC}">
              <c16:uniqueId val="{00000001-7EE6-42D2-A28E-6C843377C9C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19.47</c:v>
                </c:pt>
                <c:pt idx="1">
                  <c:v>22.34</c:v>
                </c:pt>
                <c:pt idx="2">
                  <c:v>24.11</c:v>
                </c:pt>
                <c:pt idx="3">
                  <c:v>26.95</c:v>
                </c:pt>
                <c:pt idx="4">
                  <c:v>29.59</c:v>
                </c:pt>
              </c:numCache>
            </c:numRef>
          </c:val>
          <c:extLst>
            <c:ext xmlns:c16="http://schemas.microsoft.com/office/drawing/2014/chart" uri="{C3380CC4-5D6E-409C-BE32-E72D297353CC}">
              <c16:uniqueId val="{00000000-19D3-4331-8C67-A9F93A7548F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24.13</c:v>
                </c:pt>
                <c:pt idx="1">
                  <c:v>28.19</c:v>
                </c:pt>
                <c:pt idx="2">
                  <c:v>24.8</c:v>
                </c:pt>
                <c:pt idx="3">
                  <c:v>28.12</c:v>
                </c:pt>
                <c:pt idx="4">
                  <c:v>28.79</c:v>
                </c:pt>
              </c:numCache>
            </c:numRef>
          </c:val>
          <c:smooth val="0"/>
          <c:extLst>
            <c:ext xmlns:c16="http://schemas.microsoft.com/office/drawing/2014/chart" uri="{C3380CC4-5D6E-409C-BE32-E72D297353CC}">
              <c16:uniqueId val="{00000001-19D3-4331-8C67-A9F93A7548F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A8-40C9-8926-044C8153F1E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AA8-40C9-8926-044C8153F1E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8.83</c:v>
                </c:pt>
                <c:pt idx="1">
                  <c:v>7.18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812-41E3-B606-C24C4EB1E86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227.4</c:v>
                </c:pt>
                <c:pt idx="1">
                  <c:v>127.98</c:v>
                </c:pt>
                <c:pt idx="2">
                  <c:v>101.24</c:v>
                </c:pt>
                <c:pt idx="3">
                  <c:v>124.9</c:v>
                </c:pt>
                <c:pt idx="4">
                  <c:v>124.8</c:v>
                </c:pt>
              </c:numCache>
            </c:numRef>
          </c:val>
          <c:smooth val="0"/>
          <c:extLst>
            <c:ext xmlns:c16="http://schemas.microsoft.com/office/drawing/2014/chart" uri="{C3380CC4-5D6E-409C-BE32-E72D297353CC}">
              <c16:uniqueId val="{00000001-C812-41E3-B606-C24C4EB1E86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24.81</c:v>
                </c:pt>
                <c:pt idx="1">
                  <c:v>60.03</c:v>
                </c:pt>
                <c:pt idx="2">
                  <c:v>54.76</c:v>
                </c:pt>
                <c:pt idx="3">
                  <c:v>52.49</c:v>
                </c:pt>
                <c:pt idx="4">
                  <c:v>52.28</c:v>
                </c:pt>
              </c:numCache>
            </c:numRef>
          </c:val>
          <c:extLst>
            <c:ext xmlns:c16="http://schemas.microsoft.com/office/drawing/2014/chart" uri="{C3380CC4-5D6E-409C-BE32-E72D297353CC}">
              <c16:uniqueId val="{00000000-59C9-4469-9756-7E48DCCEF25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29.54</c:v>
                </c:pt>
                <c:pt idx="1">
                  <c:v>44.14</c:v>
                </c:pt>
                <c:pt idx="2">
                  <c:v>37.24</c:v>
                </c:pt>
                <c:pt idx="3">
                  <c:v>33.58</c:v>
                </c:pt>
                <c:pt idx="4">
                  <c:v>35.42</c:v>
                </c:pt>
              </c:numCache>
            </c:numRef>
          </c:val>
          <c:smooth val="0"/>
          <c:extLst>
            <c:ext xmlns:c16="http://schemas.microsoft.com/office/drawing/2014/chart" uri="{C3380CC4-5D6E-409C-BE32-E72D297353CC}">
              <c16:uniqueId val="{00000001-59C9-4469-9756-7E48DCCEF25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325.58999999999997</c:v>
                </c:pt>
                <c:pt idx="1">
                  <c:v>157.72</c:v>
                </c:pt>
                <c:pt idx="2" formatCode="#,##0.00;&quot;△&quot;#,##0.00">
                  <c:v>0</c:v>
                </c:pt>
                <c:pt idx="3">
                  <c:v>1704.96</c:v>
                </c:pt>
                <c:pt idx="4" formatCode="#,##0.00;&quot;△&quot;#,##0.00">
                  <c:v>0</c:v>
                </c:pt>
              </c:numCache>
            </c:numRef>
          </c:val>
          <c:extLst>
            <c:ext xmlns:c16="http://schemas.microsoft.com/office/drawing/2014/chart" uri="{C3380CC4-5D6E-409C-BE32-E72D297353CC}">
              <c16:uniqueId val="{00000000-344D-4EF8-AEDC-1820B80671D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654.71</c:v>
                </c:pt>
                <c:pt idx="2">
                  <c:v>783.8</c:v>
                </c:pt>
                <c:pt idx="3">
                  <c:v>778.81</c:v>
                </c:pt>
                <c:pt idx="4">
                  <c:v>718.49</c:v>
                </c:pt>
              </c:numCache>
            </c:numRef>
          </c:val>
          <c:smooth val="0"/>
          <c:extLst>
            <c:ext xmlns:c16="http://schemas.microsoft.com/office/drawing/2014/chart" uri="{C3380CC4-5D6E-409C-BE32-E72D297353CC}">
              <c16:uniqueId val="{00000001-344D-4EF8-AEDC-1820B80671D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92.83</c:v>
                </c:pt>
                <c:pt idx="1">
                  <c:v>93.29</c:v>
                </c:pt>
                <c:pt idx="2">
                  <c:v>103.33</c:v>
                </c:pt>
                <c:pt idx="3">
                  <c:v>118.74</c:v>
                </c:pt>
                <c:pt idx="4">
                  <c:v>97.77</c:v>
                </c:pt>
              </c:numCache>
            </c:numRef>
          </c:val>
          <c:extLst>
            <c:ext xmlns:c16="http://schemas.microsoft.com/office/drawing/2014/chart" uri="{C3380CC4-5D6E-409C-BE32-E72D297353CC}">
              <c16:uniqueId val="{00000000-A36D-429D-851F-29E4B74CB8E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65.37</c:v>
                </c:pt>
                <c:pt idx="2">
                  <c:v>68.11</c:v>
                </c:pt>
                <c:pt idx="3">
                  <c:v>67.23</c:v>
                </c:pt>
                <c:pt idx="4">
                  <c:v>61.82</c:v>
                </c:pt>
              </c:numCache>
            </c:numRef>
          </c:val>
          <c:smooth val="0"/>
          <c:extLst>
            <c:ext xmlns:c16="http://schemas.microsoft.com/office/drawing/2014/chart" uri="{C3380CC4-5D6E-409C-BE32-E72D297353CC}">
              <c16:uniqueId val="{00000001-A36D-429D-851F-29E4B74CB8E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204.01</c:v>
                </c:pt>
                <c:pt idx="1">
                  <c:v>206.99</c:v>
                </c:pt>
                <c:pt idx="2">
                  <c:v>186.06</c:v>
                </c:pt>
                <c:pt idx="3">
                  <c:v>162.31</c:v>
                </c:pt>
                <c:pt idx="4">
                  <c:v>198.55</c:v>
                </c:pt>
              </c:numCache>
            </c:numRef>
          </c:val>
          <c:extLst>
            <c:ext xmlns:c16="http://schemas.microsoft.com/office/drawing/2014/chart" uri="{C3380CC4-5D6E-409C-BE32-E72D297353CC}">
              <c16:uniqueId val="{00000000-1391-4C14-B289-73FFEDFF699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228.99</c:v>
                </c:pt>
                <c:pt idx="2">
                  <c:v>222.41</c:v>
                </c:pt>
                <c:pt idx="3">
                  <c:v>228.21</c:v>
                </c:pt>
                <c:pt idx="4">
                  <c:v>246.9</c:v>
                </c:pt>
              </c:numCache>
            </c:numRef>
          </c:val>
          <c:smooth val="0"/>
          <c:extLst>
            <c:ext xmlns:c16="http://schemas.microsoft.com/office/drawing/2014/chart" uri="{C3380CC4-5D6E-409C-BE32-E72D297353CC}">
              <c16:uniqueId val="{00000001-1391-4C14-B289-73FFEDFF699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長野県　箕輪町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45">
        <f>データ!S6</f>
        <v>24662</v>
      </c>
      <c r="AM8" s="45"/>
      <c r="AN8" s="45"/>
      <c r="AO8" s="45"/>
      <c r="AP8" s="45"/>
      <c r="AQ8" s="45"/>
      <c r="AR8" s="45"/>
      <c r="AS8" s="45"/>
      <c r="AT8" s="46">
        <f>データ!T6</f>
        <v>85.91</v>
      </c>
      <c r="AU8" s="46"/>
      <c r="AV8" s="46"/>
      <c r="AW8" s="46"/>
      <c r="AX8" s="46"/>
      <c r="AY8" s="46"/>
      <c r="AZ8" s="46"/>
      <c r="BA8" s="46"/>
      <c r="BB8" s="46">
        <f>データ!U6</f>
        <v>287.07</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54.02</v>
      </c>
      <c r="J10" s="46"/>
      <c r="K10" s="46"/>
      <c r="L10" s="46"/>
      <c r="M10" s="46"/>
      <c r="N10" s="46"/>
      <c r="O10" s="46"/>
      <c r="P10" s="46">
        <f>データ!P6</f>
        <v>16.27</v>
      </c>
      <c r="Q10" s="46"/>
      <c r="R10" s="46"/>
      <c r="S10" s="46"/>
      <c r="T10" s="46"/>
      <c r="U10" s="46"/>
      <c r="V10" s="46"/>
      <c r="W10" s="46">
        <f>データ!Q6</f>
        <v>91.29</v>
      </c>
      <c r="X10" s="46"/>
      <c r="Y10" s="46"/>
      <c r="Z10" s="46"/>
      <c r="AA10" s="46"/>
      <c r="AB10" s="46"/>
      <c r="AC10" s="46"/>
      <c r="AD10" s="45">
        <f>データ!R6</f>
        <v>3938</v>
      </c>
      <c r="AE10" s="45"/>
      <c r="AF10" s="45"/>
      <c r="AG10" s="45"/>
      <c r="AH10" s="45"/>
      <c r="AI10" s="45"/>
      <c r="AJ10" s="45"/>
      <c r="AK10" s="2"/>
      <c r="AL10" s="45">
        <f>データ!V6</f>
        <v>4002</v>
      </c>
      <c r="AM10" s="45"/>
      <c r="AN10" s="45"/>
      <c r="AO10" s="45"/>
      <c r="AP10" s="45"/>
      <c r="AQ10" s="45"/>
      <c r="AR10" s="45"/>
      <c r="AS10" s="45"/>
      <c r="AT10" s="46">
        <f>データ!W6</f>
        <v>1.49</v>
      </c>
      <c r="AU10" s="46"/>
      <c r="AV10" s="46"/>
      <c r="AW10" s="46"/>
      <c r="AX10" s="46"/>
      <c r="AY10" s="46"/>
      <c r="AZ10" s="46"/>
      <c r="BA10" s="46"/>
      <c r="BB10" s="46">
        <f>データ!X6</f>
        <v>2685.91</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W0BlzsFf3QTsU0Jk6amkGUFfCQgWmQfFZTRqSGitFP0noMkJReYvDLW7DN6DgIdl1of5+ZkI18LEQslUllV6Ig==" saltValue="+qK2KF/B7TM2plIrunyKb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203831</v>
      </c>
      <c r="D6" s="19">
        <f t="shared" si="3"/>
        <v>46</v>
      </c>
      <c r="E6" s="19">
        <f t="shared" si="3"/>
        <v>17</v>
      </c>
      <c r="F6" s="19">
        <f t="shared" si="3"/>
        <v>5</v>
      </c>
      <c r="G6" s="19">
        <f t="shared" si="3"/>
        <v>0</v>
      </c>
      <c r="H6" s="19" t="str">
        <f t="shared" si="3"/>
        <v>長野県　箕輪町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54.02</v>
      </c>
      <c r="P6" s="20">
        <f t="shared" si="3"/>
        <v>16.27</v>
      </c>
      <c r="Q6" s="20">
        <f t="shared" si="3"/>
        <v>91.29</v>
      </c>
      <c r="R6" s="20">
        <f t="shared" si="3"/>
        <v>3938</v>
      </c>
      <c r="S6" s="20">
        <f t="shared" si="3"/>
        <v>24662</v>
      </c>
      <c r="T6" s="20">
        <f t="shared" si="3"/>
        <v>85.91</v>
      </c>
      <c r="U6" s="20">
        <f t="shared" si="3"/>
        <v>287.07</v>
      </c>
      <c r="V6" s="20">
        <f t="shared" si="3"/>
        <v>4002</v>
      </c>
      <c r="W6" s="20">
        <f t="shared" si="3"/>
        <v>1.49</v>
      </c>
      <c r="X6" s="20">
        <f t="shared" si="3"/>
        <v>2685.91</v>
      </c>
      <c r="Y6" s="21">
        <f>IF(Y7="",NA(),Y7)</f>
        <v>100.48</v>
      </c>
      <c r="Z6" s="21">
        <f t="shared" ref="Z6:AH6" si="4">IF(Z7="",NA(),Z7)</f>
        <v>100.45</v>
      </c>
      <c r="AA6" s="21">
        <f t="shared" si="4"/>
        <v>106.6</v>
      </c>
      <c r="AB6" s="21">
        <f t="shared" si="4"/>
        <v>106.36</v>
      </c>
      <c r="AC6" s="21">
        <f t="shared" si="4"/>
        <v>105.16</v>
      </c>
      <c r="AD6" s="21">
        <f t="shared" si="4"/>
        <v>101.77</v>
      </c>
      <c r="AE6" s="21">
        <f t="shared" si="4"/>
        <v>101.91</v>
      </c>
      <c r="AF6" s="21">
        <f t="shared" si="4"/>
        <v>103.09</v>
      </c>
      <c r="AG6" s="21">
        <f t="shared" si="4"/>
        <v>102.11</v>
      </c>
      <c r="AH6" s="21">
        <f t="shared" si="4"/>
        <v>101.91</v>
      </c>
      <c r="AI6" s="20" t="str">
        <f>IF(AI7="","",IF(AI7="-","【-】","【"&amp;SUBSTITUTE(TEXT(AI7,"#,##0.00"),"-","△")&amp;"】"))</f>
        <v>【103.61】</v>
      </c>
      <c r="AJ6" s="21">
        <f>IF(AJ7="",NA(),AJ7)</f>
        <v>8.83</v>
      </c>
      <c r="AK6" s="21">
        <f t="shared" ref="AK6:AS6" si="5">IF(AK7="",NA(),AK7)</f>
        <v>7.18</v>
      </c>
      <c r="AL6" s="20">
        <f t="shared" si="5"/>
        <v>0</v>
      </c>
      <c r="AM6" s="20">
        <f t="shared" si="5"/>
        <v>0</v>
      </c>
      <c r="AN6" s="20">
        <f t="shared" si="5"/>
        <v>0</v>
      </c>
      <c r="AO6" s="21">
        <f t="shared" si="5"/>
        <v>227.4</v>
      </c>
      <c r="AP6" s="21">
        <f t="shared" si="5"/>
        <v>127.98</v>
      </c>
      <c r="AQ6" s="21">
        <f t="shared" si="5"/>
        <v>101.24</v>
      </c>
      <c r="AR6" s="21">
        <f t="shared" si="5"/>
        <v>124.9</v>
      </c>
      <c r="AS6" s="21">
        <f t="shared" si="5"/>
        <v>124.8</v>
      </c>
      <c r="AT6" s="20" t="str">
        <f>IF(AT7="","",IF(AT7="-","【-】","【"&amp;SUBSTITUTE(TEXT(AT7,"#,##0.00"),"-","△")&amp;"】"))</f>
        <v>【133.62】</v>
      </c>
      <c r="AU6" s="21">
        <f>IF(AU7="",NA(),AU7)</f>
        <v>24.81</v>
      </c>
      <c r="AV6" s="21">
        <f t="shared" ref="AV6:BD6" si="6">IF(AV7="",NA(),AV7)</f>
        <v>60.03</v>
      </c>
      <c r="AW6" s="21">
        <f t="shared" si="6"/>
        <v>54.76</v>
      </c>
      <c r="AX6" s="21">
        <f t="shared" si="6"/>
        <v>52.49</v>
      </c>
      <c r="AY6" s="21">
        <f t="shared" si="6"/>
        <v>52.28</v>
      </c>
      <c r="AZ6" s="21">
        <f t="shared" si="6"/>
        <v>29.54</v>
      </c>
      <c r="BA6" s="21">
        <f t="shared" si="6"/>
        <v>44.14</v>
      </c>
      <c r="BB6" s="21">
        <f t="shared" si="6"/>
        <v>37.24</v>
      </c>
      <c r="BC6" s="21">
        <f t="shared" si="6"/>
        <v>33.58</v>
      </c>
      <c r="BD6" s="21">
        <f t="shared" si="6"/>
        <v>35.42</v>
      </c>
      <c r="BE6" s="20" t="str">
        <f>IF(BE7="","",IF(BE7="-","【-】","【"&amp;SUBSTITUTE(TEXT(BE7,"#,##0.00"),"-","△")&amp;"】"))</f>
        <v>【36.94】</v>
      </c>
      <c r="BF6" s="21">
        <f>IF(BF7="",NA(),BF7)</f>
        <v>325.58999999999997</v>
      </c>
      <c r="BG6" s="21">
        <f t="shared" ref="BG6:BO6" si="7">IF(BG7="",NA(),BG7)</f>
        <v>157.72</v>
      </c>
      <c r="BH6" s="20">
        <f t="shared" si="7"/>
        <v>0</v>
      </c>
      <c r="BI6" s="21">
        <f t="shared" si="7"/>
        <v>1704.96</v>
      </c>
      <c r="BJ6" s="20">
        <f t="shared" si="7"/>
        <v>0</v>
      </c>
      <c r="BK6" s="21">
        <f t="shared" si="7"/>
        <v>789.46</v>
      </c>
      <c r="BL6" s="21">
        <f t="shared" si="7"/>
        <v>654.71</v>
      </c>
      <c r="BM6" s="21">
        <f t="shared" si="7"/>
        <v>783.8</v>
      </c>
      <c r="BN6" s="21">
        <f t="shared" si="7"/>
        <v>778.81</v>
      </c>
      <c r="BO6" s="21">
        <f t="shared" si="7"/>
        <v>718.49</v>
      </c>
      <c r="BP6" s="20" t="str">
        <f>IF(BP7="","",IF(BP7="-","【-】","【"&amp;SUBSTITUTE(TEXT(BP7,"#,##0.00"),"-","△")&amp;"】"))</f>
        <v>【809.19】</v>
      </c>
      <c r="BQ6" s="21">
        <f>IF(BQ7="",NA(),BQ7)</f>
        <v>92.83</v>
      </c>
      <c r="BR6" s="21">
        <f t="shared" ref="BR6:BZ6" si="8">IF(BR7="",NA(),BR7)</f>
        <v>93.29</v>
      </c>
      <c r="BS6" s="21">
        <f t="shared" si="8"/>
        <v>103.33</v>
      </c>
      <c r="BT6" s="21">
        <f t="shared" si="8"/>
        <v>118.74</v>
      </c>
      <c r="BU6" s="21">
        <f t="shared" si="8"/>
        <v>97.77</v>
      </c>
      <c r="BV6" s="21">
        <f t="shared" si="8"/>
        <v>57.77</v>
      </c>
      <c r="BW6" s="21">
        <f t="shared" si="8"/>
        <v>65.37</v>
      </c>
      <c r="BX6" s="21">
        <f t="shared" si="8"/>
        <v>68.11</v>
      </c>
      <c r="BY6" s="21">
        <f t="shared" si="8"/>
        <v>67.23</v>
      </c>
      <c r="BZ6" s="21">
        <f t="shared" si="8"/>
        <v>61.82</v>
      </c>
      <c r="CA6" s="20" t="str">
        <f>IF(CA7="","",IF(CA7="-","【-】","【"&amp;SUBSTITUTE(TEXT(CA7,"#,##0.00"),"-","△")&amp;"】"))</f>
        <v>【57.02】</v>
      </c>
      <c r="CB6" s="21">
        <f>IF(CB7="",NA(),CB7)</f>
        <v>204.01</v>
      </c>
      <c r="CC6" s="21">
        <f t="shared" ref="CC6:CK6" si="9">IF(CC7="",NA(),CC7)</f>
        <v>206.99</v>
      </c>
      <c r="CD6" s="21">
        <f t="shared" si="9"/>
        <v>186.06</v>
      </c>
      <c r="CE6" s="21">
        <f t="shared" si="9"/>
        <v>162.31</v>
      </c>
      <c r="CF6" s="21">
        <f t="shared" si="9"/>
        <v>198.55</v>
      </c>
      <c r="CG6" s="21">
        <f t="shared" si="9"/>
        <v>274.35000000000002</v>
      </c>
      <c r="CH6" s="21">
        <f t="shared" si="9"/>
        <v>228.99</v>
      </c>
      <c r="CI6" s="21">
        <f t="shared" si="9"/>
        <v>222.41</v>
      </c>
      <c r="CJ6" s="21">
        <f t="shared" si="9"/>
        <v>228.21</v>
      </c>
      <c r="CK6" s="21">
        <f t="shared" si="9"/>
        <v>246.9</v>
      </c>
      <c r="CL6" s="20" t="str">
        <f>IF(CL7="","",IF(CL7="-","【-】","【"&amp;SUBSTITUTE(TEXT(CL7,"#,##0.00"),"-","△")&amp;"】"))</f>
        <v>【273.68】</v>
      </c>
      <c r="CM6" s="21">
        <f>IF(CM7="",NA(),CM7)</f>
        <v>64.069999999999993</v>
      </c>
      <c r="CN6" s="21">
        <f t="shared" ref="CN6:CV6" si="10">IF(CN7="",NA(),CN7)</f>
        <v>62.77</v>
      </c>
      <c r="CO6" s="21">
        <f t="shared" si="10"/>
        <v>65.239999999999995</v>
      </c>
      <c r="CP6" s="21">
        <f t="shared" si="10"/>
        <v>64.2</v>
      </c>
      <c r="CQ6" s="21">
        <f t="shared" si="10"/>
        <v>61.34</v>
      </c>
      <c r="CR6" s="21">
        <f t="shared" si="10"/>
        <v>50.68</v>
      </c>
      <c r="CS6" s="21">
        <f t="shared" si="10"/>
        <v>54.06</v>
      </c>
      <c r="CT6" s="21">
        <f t="shared" si="10"/>
        <v>55.26</v>
      </c>
      <c r="CU6" s="21">
        <f t="shared" si="10"/>
        <v>54.54</v>
      </c>
      <c r="CV6" s="21">
        <f t="shared" si="10"/>
        <v>52.9</v>
      </c>
      <c r="CW6" s="20" t="str">
        <f>IF(CW7="","",IF(CW7="-","【-】","【"&amp;SUBSTITUTE(TEXT(CW7,"#,##0.00"),"-","△")&amp;"】"))</f>
        <v>【52.55】</v>
      </c>
      <c r="CX6" s="21">
        <f>IF(CX7="",NA(),CX7)</f>
        <v>83.97</v>
      </c>
      <c r="CY6" s="21">
        <f t="shared" ref="CY6:DG6" si="11">IF(CY7="",NA(),CY7)</f>
        <v>89.12</v>
      </c>
      <c r="CZ6" s="21">
        <f t="shared" si="11"/>
        <v>92.44</v>
      </c>
      <c r="DA6" s="21">
        <f t="shared" si="11"/>
        <v>95.64</v>
      </c>
      <c r="DB6" s="21">
        <f t="shared" si="11"/>
        <v>94.05</v>
      </c>
      <c r="DC6" s="21">
        <f t="shared" si="11"/>
        <v>84.86</v>
      </c>
      <c r="DD6" s="21">
        <f t="shared" si="11"/>
        <v>90.11</v>
      </c>
      <c r="DE6" s="21">
        <f t="shared" si="11"/>
        <v>90.52</v>
      </c>
      <c r="DF6" s="21">
        <f t="shared" si="11"/>
        <v>90.3</v>
      </c>
      <c r="DG6" s="21">
        <f t="shared" si="11"/>
        <v>90.3</v>
      </c>
      <c r="DH6" s="20" t="str">
        <f>IF(DH7="","",IF(DH7="-","【-】","【"&amp;SUBSTITUTE(TEXT(DH7,"#,##0.00"),"-","△")&amp;"】"))</f>
        <v>【87.30】</v>
      </c>
      <c r="DI6" s="21">
        <f>IF(DI7="",NA(),DI7)</f>
        <v>19.47</v>
      </c>
      <c r="DJ6" s="21">
        <f t="shared" ref="DJ6:DR6" si="12">IF(DJ7="",NA(),DJ7)</f>
        <v>22.34</v>
      </c>
      <c r="DK6" s="21">
        <f t="shared" si="12"/>
        <v>24.11</v>
      </c>
      <c r="DL6" s="21">
        <f t="shared" si="12"/>
        <v>26.95</v>
      </c>
      <c r="DM6" s="21">
        <f t="shared" si="12"/>
        <v>29.59</v>
      </c>
      <c r="DN6" s="21">
        <f t="shared" si="12"/>
        <v>24.13</v>
      </c>
      <c r="DO6" s="21">
        <f t="shared" si="12"/>
        <v>28.19</v>
      </c>
      <c r="DP6" s="21">
        <f t="shared" si="12"/>
        <v>24.8</v>
      </c>
      <c r="DQ6" s="21">
        <f t="shared" si="12"/>
        <v>28.12</v>
      </c>
      <c r="DR6" s="21">
        <f t="shared" si="12"/>
        <v>28.79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1">
        <f t="shared" ref="EF6:EN6" si="14">IF(EF7="",NA(),EF7)</f>
        <v>0.21</v>
      </c>
      <c r="EG6" s="20">
        <f t="shared" si="14"/>
        <v>0</v>
      </c>
      <c r="EH6" s="20">
        <f t="shared" si="14"/>
        <v>0</v>
      </c>
      <c r="EI6" s="21">
        <f t="shared" si="14"/>
        <v>0.18</v>
      </c>
      <c r="EJ6" s="21">
        <f t="shared" si="14"/>
        <v>0.01</v>
      </c>
      <c r="EK6" s="21">
        <f t="shared" si="14"/>
        <v>0.02</v>
      </c>
      <c r="EL6" s="21">
        <f t="shared" si="14"/>
        <v>0.02</v>
      </c>
      <c r="EM6" s="21">
        <f t="shared" si="14"/>
        <v>0.01</v>
      </c>
      <c r="EN6" s="21">
        <f t="shared" si="14"/>
        <v>0.01</v>
      </c>
      <c r="EO6" s="20" t="str">
        <f>IF(EO7="","",IF(EO7="-","【-】","【"&amp;SUBSTITUTE(TEXT(EO7,"#,##0.00"),"-","△")&amp;"】"))</f>
        <v>【0.02】</v>
      </c>
    </row>
    <row r="7" spans="1:148" s="22" customFormat="1" x14ac:dyDescent="0.15">
      <c r="A7" s="14"/>
      <c r="B7" s="23">
        <v>2022</v>
      </c>
      <c r="C7" s="23">
        <v>203831</v>
      </c>
      <c r="D7" s="23">
        <v>46</v>
      </c>
      <c r="E7" s="23">
        <v>17</v>
      </c>
      <c r="F7" s="23">
        <v>5</v>
      </c>
      <c r="G7" s="23">
        <v>0</v>
      </c>
      <c r="H7" s="23" t="s">
        <v>96</v>
      </c>
      <c r="I7" s="23" t="s">
        <v>97</v>
      </c>
      <c r="J7" s="23" t="s">
        <v>98</v>
      </c>
      <c r="K7" s="23" t="s">
        <v>99</v>
      </c>
      <c r="L7" s="23" t="s">
        <v>100</v>
      </c>
      <c r="M7" s="23" t="s">
        <v>101</v>
      </c>
      <c r="N7" s="24" t="s">
        <v>102</v>
      </c>
      <c r="O7" s="24">
        <v>54.02</v>
      </c>
      <c r="P7" s="24">
        <v>16.27</v>
      </c>
      <c r="Q7" s="24">
        <v>91.29</v>
      </c>
      <c r="R7" s="24">
        <v>3938</v>
      </c>
      <c r="S7" s="24">
        <v>24662</v>
      </c>
      <c r="T7" s="24">
        <v>85.91</v>
      </c>
      <c r="U7" s="24">
        <v>287.07</v>
      </c>
      <c r="V7" s="24">
        <v>4002</v>
      </c>
      <c r="W7" s="24">
        <v>1.49</v>
      </c>
      <c r="X7" s="24">
        <v>2685.91</v>
      </c>
      <c r="Y7" s="24">
        <v>100.48</v>
      </c>
      <c r="Z7" s="24">
        <v>100.45</v>
      </c>
      <c r="AA7" s="24">
        <v>106.6</v>
      </c>
      <c r="AB7" s="24">
        <v>106.36</v>
      </c>
      <c r="AC7" s="24">
        <v>105.16</v>
      </c>
      <c r="AD7" s="24">
        <v>101.77</v>
      </c>
      <c r="AE7" s="24">
        <v>101.91</v>
      </c>
      <c r="AF7" s="24">
        <v>103.09</v>
      </c>
      <c r="AG7" s="24">
        <v>102.11</v>
      </c>
      <c r="AH7" s="24">
        <v>101.91</v>
      </c>
      <c r="AI7" s="24">
        <v>103.61</v>
      </c>
      <c r="AJ7" s="24">
        <v>8.83</v>
      </c>
      <c r="AK7" s="24">
        <v>7.18</v>
      </c>
      <c r="AL7" s="24">
        <v>0</v>
      </c>
      <c r="AM7" s="24">
        <v>0</v>
      </c>
      <c r="AN7" s="24">
        <v>0</v>
      </c>
      <c r="AO7" s="24">
        <v>227.4</v>
      </c>
      <c r="AP7" s="24">
        <v>127.98</v>
      </c>
      <c r="AQ7" s="24">
        <v>101.24</v>
      </c>
      <c r="AR7" s="24">
        <v>124.9</v>
      </c>
      <c r="AS7" s="24">
        <v>124.8</v>
      </c>
      <c r="AT7" s="24">
        <v>133.62</v>
      </c>
      <c r="AU7" s="24">
        <v>24.81</v>
      </c>
      <c r="AV7" s="24">
        <v>60.03</v>
      </c>
      <c r="AW7" s="24">
        <v>54.76</v>
      </c>
      <c r="AX7" s="24">
        <v>52.49</v>
      </c>
      <c r="AY7" s="24">
        <v>52.28</v>
      </c>
      <c r="AZ7" s="24">
        <v>29.54</v>
      </c>
      <c r="BA7" s="24">
        <v>44.14</v>
      </c>
      <c r="BB7" s="24">
        <v>37.24</v>
      </c>
      <c r="BC7" s="24">
        <v>33.58</v>
      </c>
      <c r="BD7" s="24">
        <v>35.42</v>
      </c>
      <c r="BE7" s="24">
        <v>36.94</v>
      </c>
      <c r="BF7" s="24">
        <v>325.58999999999997</v>
      </c>
      <c r="BG7" s="24">
        <v>157.72</v>
      </c>
      <c r="BH7" s="24">
        <v>0</v>
      </c>
      <c r="BI7" s="24">
        <v>1704.96</v>
      </c>
      <c r="BJ7" s="24">
        <v>0</v>
      </c>
      <c r="BK7" s="24">
        <v>789.46</v>
      </c>
      <c r="BL7" s="24">
        <v>654.71</v>
      </c>
      <c r="BM7" s="24">
        <v>783.8</v>
      </c>
      <c r="BN7" s="24">
        <v>778.81</v>
      </c>
      <c r="BO7" s="24">
        <v>718.49</v>
      </c>
      <c r="BP7" s="24">
        <v>809.19</v>
      </c>
      <c r="BQ7" s="24">
        <v>92.83</v>
      </c>
      <c r="BR7" s="24">
        <v>93.29</v>
      </c>
      <c r="BS7" s="24">
        <v>103.33</v>
      </c>
      <c r="BT7" s="24">
        <v>118.74</v>
      </c>
      <c r="BU7" s="24">
        <v>97.77</v>
      </c>
      <c r="BV7" s="24">
        <v>57.77</v>
      </c>
      <c r="BW7" s="24">
        <v>65.37</v>
      </c>
      <c r="BX7" s="24">
        <v>68.11</v>
      </c>
      <c r="BY7" s="24">
        <v>67.23</v>
      </c>
      <c r="BZ7" s="24">
        <v>61.82</v>
      </c>
      <c r="CA7" s="24">
        <v>57.02</v>
      </c>
      <c r="CB7" s="24">
        <v>204.01</v>
      </c>
      <c r="CC7" s="24">
        <v>206.99</v>
      </c>
      <c r="CD7" s="24">
        <v>186.06</v>
      </c>
      <c r="CE7" s="24">
        <v>162.31</v>
      </c>
      <c r="CF7" s="24">
        <v>198.55</v>
      </c>
      <c r="CG7" s="24">
        <v>274.35000000000002</v>
      </c>
      <c r="CH7" s="24">
        <v>228.99</v>
      </c>
      <c r="CI7" s="24">
        <v>222.41</v>
      </c>
      <c r="CJ7" s="24">
        <v>228.21</v>
      </c>
      <c r="CK7" s="24">
        <v>246.9</v>
      </c>
      <c r="CL7" s="24">
        <v>273.68</v>
      </c>
      <c r="CM7" s="24">
        <v>64.069999999999993</v>
      </c>
      <c r="CN7" s="24">
        <v>62.77</v>
      </c>
      <c r="CO7" s="24">
        <v>65.239999999999995</v>
      </c>
      <c r="CP7" s="24">
        <v>64.2</v>
      </c>
      <c r="CQ7" s="24">
        <v>61.34</v>
      </c>
      <c r="CR7" s="24">
        <v>50.68</v>
      </c>
      <c r="CS7" s="24">
        <v>54.06</v>
      </c>
      <c r="CT7" s="24">
        <v>55.26</v>
      </c>
      <c r="CU7" s="24">
        <v>54.54</v>
      </c>
      <c r="CV7" s="24">
        <v>52.9</v>
      </c>
      <c r="CW7" s="24">
        <v>52.55</v>
      </c>
      <c r="CX7" s="24">
        <v>83.97</v>
      </c>
      <c r="CY7" s="24">
        <v>89.12</v>
      </c>
      <c r="CZ7" s="24">
        <v>92.44</v>
      </c>
      <c r="DA7" s="24">
        <v>95.64</v>
      </c>
      <c r="DB7" s="24">
        <v>94.05</v>
      </c>
      <c r="DC7" s="24">
        <v>84.86</v>
      </c>
      <c r="DD7" s="24">
        <v>90.11</v>
      </c>
      <c r="DE7" s="24">
        <v>90.52</v>
      </c>
      <c r="DF7" s="24">
        <v>90.3</v>
      </c>
      <c r="DG7" s="24">
        <v>90.3</v>
      </c>
      <c r="DH7" s="24">
        <v>87.3</v>
      </c>
      <c r="DI7" s="24">
        <v>19.47</v>
      </c>
      <c r="DJ7" s="24">
        <v>22.34</v>
      </c>
      <c r="DK7" s="24">
        <v>24.11</v>
      </c>
      <c r="DL7" s="24">
        <v>26.95</v>
      </c>
      <c r="DM7" s="24">
        <v>29.59</v>
      </c>
      <c r="DN7" s="24">
        <v>24.13</v>
      </c>
      <c r="DO7" s="24">
        <v>28.19</v>
      </c>
      <c r="DP7" s="24">
        <v>24.8</v>
      </c>
      <c r="DQ7" s="24">
        <v>28.12</v>
      </c>
      <c r="DR7" s="24">
        <v>28.79</v>
      </c>
      <c r="DS7" s="24">
        <v>27.11</v>
      </c>
      <c r="DT7" s="24">
        <v>0</v>
      </c>
      <c r="DU7" s="24">
        <v>0</v>
      </c>
      <c r="DV7" s="24">
        <v>0</v>
      </c>
      <c r="DW7" s="24">
        <v>0</v>
      </c>
      <c r="DX7" s="24">
        <v>0</v>
      </c>
      <c r="DY7" s="24">
        <v>0</v>
      </c>
      <c r="DZ7" s="24">
        <v>0</v>
      </c>
      <c r="EA7" s="24">
        <v>0</v>
      </c>
      <c r="EB7" s="24">
        <v>0</v>
      </c>
      <c r="EC7" s="24">
        <v>0</v>
      </c>
      <c r="ED7" s="24">
        <v>0</v>
      </c>
      <c r="EE7" s="24">
        <v>0</v>
      </c>
      <c r="EF7" s="24">
        <v>0.21</v>
      </c>
      <c r="EG7" s="24">
        <v>0</v>
      </c>
      <c r="EH7" s="24">
        <v>0</v>
      </c>
      <c r="EI7" s="24">
        <v>0.18</v>
      </c>
      <c r="EJ7" s="24">
        <v>0.01</v>
      </c>
      <c r="EK7" s="24">
        <v>0.02</v>
      </c>
      <c r="EL7" s="24">
        <v>0.02</v>
      </c>
      <c r="EM7" s="24">
        <v>0.01</v>
      </c>
      <c r="EN7" s="24">
        <v>0.01</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塩入 麻衣子</cp:lastModifiedBy>
  <cp:lastPrinted>2024-01-30T23:56:58Z</cp:lastPrinted>
  <dcterms:created xsi:type="dcterms:W3CDTF">2023-12-12T01:02:08Z</dcterms:created>
  <dcterms:modified xsi:type="dcterms:W3CDTF">2024-01-31T01:12:00Z</dcterms:modified>
  <cp:category/>
</cp:coreProperties>
</file>