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R4\"/>
    </mc:Choice>
  </mc:AlternateContent>
  <workbookProtection workbookAlgorithmName="SHA-512" workbookHashValue="56fgWsGdmAauWgpswePUMcBF4Txdm+XDnk2vW8FCrD91ujSWl4u7JYC5WEG00TaKenotlRa+1qzYPZYiblGRLQ==" workbookSaltValue="oW6SZZsrNLR3O7/y2jXD0w==" workbookSpinCount="100000" lockStructure="1"/>
  <bookViews>
    <workbookView xWindow="0" yWindow="0" windowWidth="20220" windowHeight="6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<sst xmlns="http://schemas.openxmlformats.org/spreadsheetml/2006/main" count="231" uniqueCount="116">
  <si>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</si>
  <si>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</si>
  <si>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</si>
  <si>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</si>
  <si>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</si>
  <si>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</si>
  <si>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</si>
  <si>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</si>
  <si>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</si>
  <si>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</si>
  <si>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</si>
  <si>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</si>
  <si>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</si>
  <si>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</si>
  <si>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</si>
  <si>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</si>
  <si>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</si>
  <si>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</si>
  <si>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</si>
  <si>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</si>
  <si>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</si>
  <si>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</si>
  <si>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</si>
  <si>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</si>
  <si>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</si>
  <si>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</si>
  <si>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</si>
  <si>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</si>
  <si>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</si>
  <si>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</si>
  <si>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</si>
  <si>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</si>
  <si>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</si>
  <si>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</si>
  <si>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</si>
  <si>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</si>
  <si>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</si>
  <si>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</si>
  <si>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</si>
  <si>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</si>
  <si>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</si>
  <si>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</si>
  <si>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</si>
  <si>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</si>
  <si>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</si>
  <si>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</si>
  <si>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</si>
  <si>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</si>
  <si>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</si>
  <si>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</si>
  <si>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</si>
  <si>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</si>
  <si>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</si>
  <si>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</si>
  <si>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</si>
  <si>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</si>
  <si>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</si>
  <si>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</si>
  <si>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</si>
  <si>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</si>
  <si>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</si>
  <si>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</si>
  <si>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</si>
  <si>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</si>
  <si>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</si>
  <si>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</si>
  <si>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</si>
  <si>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</si>
  <si>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</si>
  <si>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</si>
  <si>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</si>
  <si>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</si>
  <si>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</si>
  <si>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</si>
  <si>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</si>
  <si>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</si>
  <si>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</si>
  <si>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</si>
  <si>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</si>
  <si>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</si>
  <si>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</si>
  <si>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</si>
  <si>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</si>
  <si>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</si>
  <si>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</si>
  <si>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</si>
  <si>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</si>
  <si>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</si>
  <si>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</si>
  <si>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</si>
  <si>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</si>
  <si>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</si>
  <si>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</si>
  <si>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</si>
  <si>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</si>
  <si>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</si>
  <si>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</si>
  <si>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</si>
  <si>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</si>
  <si>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</si>
  <si>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</si>
  <si>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</si>
  <si>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</si>
  <si>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</si>
  <si>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</si>
  <si>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</si>
  <si>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</si>
  <si>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</si>
  <si>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</si>
  <si>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</si>
  <si>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</si>
  <si>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</si>
  <si>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</si>
  <si>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長期前受金戻入益が微減、下水道使用料は微減、企業債償還利息が減少している。
　また、必要な経費を使用料収入でどれだけ賄えているかを表す”経費回収率”は汚水処理に必要となる経費（汚水処理原価の内、企業債利息と原価償却費）が減少したことにより4.69ポイント改善した。
　１年以内に支払うべき債務に対して支払うことができる現金等の比率を表す”流動比率”は一般的に求められる指標値である100％を大きく下回っている。
　料金収入に対する企業債残高の割合である”企業債残高対事業規模比率”は、固定負債が減少したことにより若干改善したものの、未だ平均値を上回っている。
　施設利用率は、年間処理水量が増加したことから1.2ポイント増加したが、有収水量は減少している。</t>
    <rPh sb="115" eb="117">
      <t>ビゲン</t>
    </rPh>
    <rPh sb="201" eb="202">
      <t>ウチ</t>
    </rPh>
    <rPh sb="203" eb="205">
      <t>キギョウ</t>
    </rPh>
    <rPh sb="205" eb="206">
      <t>サイ</t>
    </rPh>
    <rPh sb="206" eb="208">
      <t>リソク</t>
    </rPh>
    <rPh sb="209" eb="211">
      <t>ゲンカ</t>
    </rPh>
    <rPh sb="211" eb="213">
      <t>ショウキャク</t>
    </rPh>
    <rPh sb="213" eb="214">
      <t>ヒ</t>
    </rPh>
    <rPh sb="349" eb="351">
      <t>コテイ</t>
    </rPh>
    <rPh sb="351" eb="353">
      <t>フサイ</t>
    </rPh>
    <rPh sb="354" eb="356">
      <t>ゲンショウ</t>
    </rPh>
    <rPh sb="396" eb="398">
      <t>ネンカン</t>
    </rPh>
    <rPh sb="398" eb="400">
      <t>ショリ</t>
    </rPh>
    <rPh sb="400" eb="402">
      <t>スイリョウ</t>
    </rPh>
    <rPh sb="403" eb="405">
      <t>ゾウカ</t>
    </rPh>
    <rPh sb="418" eb="420">
      <t>ゾウカ</t>
    </rPh>
    <rPh sb="424" eb="426">
      <t>ユウシュウ</t>
    </rPh>
    <rPh sb="426" eb="428">
      <t>スイリョウ</t>
    </rPh>
    <rPh sb="429" eb="431">
      <t>ゲンショウ</t>
    </rPh>
    <phoneticPr fontId="4"/>
  </si>
  <si>
    <t>□現状分析
　町の保有する資産について、減価償却がどの程度進んでいるかを表す”有形固定資産減価償却率”は増加傾向にあり、時間の経過とともに資産の老朽化が進んでいることがわかる。
　管渠改善率は、不明水の進入が特定された箇所において管更生を行ったことから若干増加した。
■現状分析からみた課題
　耐用年数を超過した管渠はないが、不明水の流入量が増加している。有収率向上のため、不明水調査を継続実施し、管更生工事に取り組む必要があるが、位置の特定と対策工事に時間と費用を要する。</t>
    <rPh sb="90" eb="92">
      <t>カンキョ</t>
    </rPh>
    <rPh sb="92" eb="94">
      <t>カイゼン</t>
    </rPh>
    <rPh sb="94" eb="95">
      <t>リツ</t>
    </rPh>
    <rPh sb="97" eb="99">
      <t>フメイ</t>
    </rPh>
    <rPh sb="99" eb="100">
      <t>スイ</t>
    </rPh>
    <rPh sb="101" eb="103">
      <t>シンニュウ</t>
    </rPh>
    <rPh sb="104" eb="106">
      <t>トクテイ</t>
    </rPh>
    <rPh sb="109" eb="111">
      <t>カショ</t>
    </rPh>
    <rPh sb="115" eb="116">
      <t>カン</t>
    </rPh>
    <rPh sb="116" eb="118">
      <t>コウセイ</t>
    </rPh>
    <rPh sb="119" eb="120">
      <t>オコナ</t>
    </rPh>
    <rPh sb="126" eb="128">
      <t>ジャッカン</t>
    </rPh>
    <rPh sb="128" eb="130">
      <t>ゾウカ</t>
    </rPh>
    <rPh sb="210" eb="212">
      <t>ヒツヨウ</t>
    </rPh>
    <rPh sb="217" eb="219">
      <t>イチ</t>
    </rPh>
    <rPh sb="220" eb="222">
      <t>トクテイ</t>
    </rPh>
    <rPh sb="223" eb="225">
      <t>タイサク</t>
    </rPh>
    <rPh sb="225" eb="227">
      <t>コウジ</t>
    </rPh>
    <rPh sb="228" eb="230">
      <t>ジカン</t>
    </rPh>
    <rPh sb="231" eb="233">
      <t>ヒヨウ</t>
    </rPh>
    <rPh sb="234" eb="235">
      <t>ヨウ</t>
    </rPh>
    <phoneticPr fontId="4"/>
  </si>
  <si>
    <t xml:space="preserve">　経営面では、一般会計からの補助金を繰り入れていること、流動比率が低いこと等が課題である。事業の効率化等による支出の削減を図っていくとともに、必要な下水道使用料を確保するために、今年度実施している経営戦略の見直しの結果を受けてから使用料の見直しをする必要がある。
　また、動力費等が増加していることから汚水処理原価の増加が見込まれ、経費回収率も悪化していくことが考えられる。
　管渠施設の老朽化は進んでいないが、不明水対策と処理場の長寿命化、耐震化が必要であり、策定した「ストックマネジメント基本計画」に基づき、浄水苑の機器改修修繕、管渠の点検調査等、財源確保や経営に与える影響を踏まえた上で計画的に取り組んでいきたい。
</t>
    <rPh sb="89" eb="92">
      <t>コンネンド</t>
    </rPh>
    <rPh sb="92" eb="94">
      <t>ジッシ</t>
    </rPh>
    <rPh sb="98" eb="100">
      <t>ケイエイ</t>
    </rPh>
    <rPh sb="100" eb="102">
      <t>センリャク</t>
    </rPh>
    <rPh sb="103" eb="105">
      <t>ミナオ</t>
    </rPh>
    <rPh sb="107" eb="109">
      <t>ケッカ</t>
    </rPh>
    <rPh sb="110" eb="111">
      <t>ウ</t>
    </rPh>
    <rPh sb="119" eb="121">
      <t>ミナオ</t>
    </rPh>
    <rPh sb="125" eb="127">
      <t>ヒツヨウ</t>
    </rPh>
    <rPh sb="136" eb="138">
      <t>ドウリョク</t>
    </rPh>
    <rPh sb="138" eb="139">
      <t>ヒ</t>
    </rPh>
    <rPh sb="139" eb="140">
      <t>トウ</t>
    </rPh>
    <rPh sb="141" eb="143">
      <t>ゾウカ</t>
    </rPh>
    <rPh sb="151" eb="153">
      <t>オスイ</t>
    </rPh>
    <rPh sb="153" eb="155">
      <t>ショリ</t>
    </rPh>
    <rPh sb="155" eb="157">
      <t>ゲンカ</t>
    </rPh>
    <rPh sb="158" eb="160">
      <t>ゾウカ</t>
    </rPh>
    <rPh sb="161" eb="163">
      <t>ミコ</t>
    </rPh>
    <rPh sb="166" eb="168">
      <t>ケイヒ</t>
    </rPh>
    <rPh sb="168" eb="170">
      <t>カイシュウ</t>
    </rPh>
    <rPh sb="170" eb="171">
      <t>リツ</t>
    </rPh>
    <rPh sb="172" eb="174">
      <t>アッカ</t>
    </rPh>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</si>
</sst>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0.28999999999999998</c:v>
                </c:pt>
                <c:pt idx="1">
                  <c:v>0.44</c:v>
                </c:pt>
                <c:pt idx="2">
                  <c:v>0.01</c:v>
                </c:pt>
                <c:pt idx="3" formatCode="#,##0.00;&quot;△&quot;#,##0.00">
                  <c:v>0</c:v>
                </c:pt>
                <c:pt idx="4">
                  <c:v>0.04</c:v>
                </c:pt>
              </c:numCache>
            </c:numRef>
          </c:val>
          <c:extLst>
            <c:ext xmlns:c16="http://schemas.microsoft.com/office/drawing/2014/chart" uri="{C3380CC4-5D6E-409C-BE32-E72D297353CC}">
              <c16:uniqueId val="{00000000-AF40-4217-98B4-B22AEA890D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AF40-4217-98B4-B22AEA890D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55.36</c:v>
                </c:pt>
                <c:pt idx="1">
                  <c:v>76.069999999999993</c:v>
                </c:pt>
                <c:pt idx="2">
                  <c:v>79.92</c:v>
                </c:pt>
                <c:pt idx="3">
                  <c:v>86.68</c:v>
                </c:pt>
                <c:pt idx="4">
                  <c:v>87.85</c:v>
                </c:pt>
              </c:numCache>
            </c:numRef>
          </c:val>
          <c:extLst>
            <c:ext xmlns:c16="http://schemas.microsoft.com/office/drawing/2014/chart" uri="{C3380CC4-5D6E-409C-BE32-E72D297353CC}">
              <c16:uniqueId val="{00000000-844E-4BDD-9CB1-4FD1AE8136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844E-4BDD-9CB1-4FD1AE8136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81.63</c:v>
                </c:pt>
                <c:pt idx="1">
                  <c:v>82.15</c:v>
                </c:pt>
                <c:pt idx="2">
                  <c:v>88.07</c:v>
                </c:pt>
                <c:pt idx="3">
                  <c:v>89.6</c:v>
                </c:pt>
                <c:pt idx="4">
                  <c:v>91.35</c:v>
                </c:pt>
              </c:numCache>
            </c:numRef>
          </c:val>
          <c:extLst>
            <c:ext xmlns:c16="http://schemas.microsoft.com/office/drawing/2014/chart" uri="{C3380CC4-5D6E-409C-BE32-E72D297353CC}">
              <c16:uniqueId val="{00000000-D3B4-4A84-99FF-F59A0FF3E2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D3B4-4A84-99FF-F59A0FF3E2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100.85</c:v>
                </c:pt>
                <c:pt idx="1">
                  <c:v>100.16</c:v>
                </c:pt>
                <c:pt idx="2">
                  <c:v>100.3</c:v>
                </c:pt>
                <c:pt idx="3">
                  <c:v>107.95</c:v>
                </c:pt>
                <c:pt idx="4">
                  <c:v>108.19</c:v>
                </c:pt>
              </c:numCache>
            </c:numRef>
          </c:val>
          <c:extLst>
            <c:ext xmlns:c16="http://schemas.microsoft.com/office/drawing/2014/chart" uri="{C3380CC4-5D6E-409C-BE32-E72D297353CC}">
              <c16:uniqueId val="{00000000-C970-4533-B421-B7F37EEC11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C970-4533-B421-B7F37EEC11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15.44</c:v>
                </c:pt>
                <c:pt idx="1">
                  <c:v>17.89</c:v>
                </c:pt>
                <c:pt idx="2">
                  <c:v>20.68</c:v>
                </c:pt>
                <c:pt idx="3">
                  <c:v>22.9</c:v>
                </c:pt>
                <c:pt idx="4">
                  <c:v>25.48</c:v>
                </c:pt>
              </c:numCache>
            </c:numRef>
          </c:val>
          <c:extLst>
            <c:ext xmlns:c16="http://schemas.microsoft.com/office/drawing/2014/chart" uri="{C3380CC4-5D6E-409C-BE32-E72D297353CC}">
              <c16:uniqueId val="{00000000-C4A0-4DD6-B592-48795D9733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C4A0-4DD6-B592-48795D9733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0-4B0D-B452-B87986D762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E0-4B0D-B452-B87986D762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54-4E88-A18F-0524EA46BF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6B54-4E88-A18F-0524EA46BF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33.5</c:v>
                </c:pt>
                <c:pt idx="1">
                  <c:v>35.83</c:v>
                </c:pt>
                <c:pt idx="2">
                  <c:v>14.88</c:v>
                </c:pt>
                <c:pt idx="3">
                  <c:v>16.21</c:v>
                </c:pt>
                <c:pt idx="4">
                  <c:v>19.68</c:v>
                </c:pt>
              </c:numCache>
            </c:numRef>
          </c:val>
          <c:extLst>
            <c:ext xmlns:c16="http://schemas.microsoft.com/office/drawing/2014/chart" uri="{C3380CC4-5D6E-409C-BE32-E72D297353CC}">
              <c16:uniqueId val="{00000000-9867-4EDC-87A1-A237C621FD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9867-4EDC-87A1-A237C621FD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1593.92</c:v>
                </c:pt>
                <c:pt idx="1">
                  <c:v>1732.85</c:v>
                </c:pt>
                <c:pt idx="2">
                  <c:v>1893.45</c:v>
                </c:pt>
                <c:pt idx="3">
                  <c:v>1800.1</c:v>
                </c:pt>
                <c:pt idx="4">
                  <c:v>1680.73</c:v>
                </c:pt>
              </c:numCache>
            </c:numRef>
          </c:val>
          <c:extLst>
            <c:ext xmlns:c16="http://schemas.microsoft.com/office/drawing/2014/chart" uri="{C3380CC4-5D6E-409C-BE32-E72D297353CC}">
              <c16:uniqueId val="{00000000-5671-4622-A7E2-1D4C08C5AC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5671-4622-A7E2-1D4C08C5AC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90.41</c:v>
                </c:pt>
                <c:pt idx="1">
                  <c:v>89.44</c:v>
                </c:pt>
                <c:pt idx="2">
                  <c:v>88.59</c:v>
                </c:pt>
                <c:pt idx="3">
                  <c:v>99.42</c:v>
                </c:pt>
                <c:pt idx="4">
                  <c:v>104.11</c:v>
                </c:pt>
              </c:numCache>
            </c:numRef>
          </c:val>
          <c:extLst>
            <c:ext xmlns:c16="http://schemas.microsoft.com/office/drawing/2014/chart" uri="{C3380CC4-5D6E-409C-BE32-E72D297353CC}">
              <c16:uniqueId val="{00000000-0C12-4ED1-998B-FC772A1020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0C12-4ED1-998B-FC772A1020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205.13</c:v>
                </c:pt>
                <c:pt idx="1">
                  <c:v>226.04</c:v>
                </c:pt>
                <c:pt idx="2">
                  <c:v>229.65</c:v>
                </c:pt>
                <c:pt idx="3">
                  <c:v>203.02</c:v>
                </c:pt>
                <c:pt idx="4">
                  <c:v>195.44</c:v>
                </c:pt>
              </c:numCache>
            </c:numRef>
          </c:val>
          <c:extLst>
            <c:ext xmlns:c16="http://schemas.microsoft.com/office/drawing/2014/chart" uri="{C3380CC4-5D6E-409C-BE32-E72D297353CC}">
              <c16:uniqueId val="{00000000-79C2-4CCA-BDC3-15548E111A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79C2-4CCA-BDC3-15548E111A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箕輪町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24681</v>
      </c>
      <c r="AM8" s="46"/>
      <c r="AN8" s="46"/>
      <c r="AO8" s="46"/>
      <c r="AP8" s="46"/>
      <c r="AQ8" s="46"/>
      <c r="AR8" s="46"/>
      <c r="AS8" s="46"/>
      <c r="AT8" s="45">
        <f>データ!T6</f>
        <v>85.91</v>
      </c>
      <c r="AU8" s="45"/>
      <c r="AV8" s="45"/>
      <c r="AW8" s="45"/>
      <c r="AX8" s="45"/>
      <c r="AY8" s="45"/>
      <c r="AZ8" s="45"/>
      <c r="BA8" s="45"/>
      <c r="BB8" s="45">
        <f>データ!U6</f>
        <v>287.29000000000002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54.27</v>
      </c>
      <c r="J10" s="45"/>
      <c r="K10" s="45"/>
      <c r="L10" s="45"/>
      <c r="M10" s="45"/>
      <c r="N10" s="45"/>
      <c r="O10" s="45"/>
      <c r="P10" s="45">
        <f>データ!P6</f>
        <v>54.74</v>
      </c>
      <c r="Q10" s="45"/>
      <c r="R10" s="45"/>
      <c r="S10" s="45"/>
      <c r="T10" s="45"/>
      <c r="U10" s="45"/>
      <c r="V10" s="45"/>
      <c r="W10" s="45">
        <f>データ!Q6</f>
        <v>71.209999999999994</v>
      </c>
      <c r="X10" s="45"/>
      <c r="Y10" s="45"/>
      <c r="Z10" s="45"/>
      <c r="AA10" s="45"/>
      <c r="AB10" s="45"/>
      <c r="AC10" s="45"/>
      <c r="AD10" s="46">
        <f>データ!R6</f>
        <v>3938</v>
      </c>
      <c r="AE10" s="46"/>
      <c r="AF10" s="46"/>
      <c r="AG10" s="46"/>
      <c r="AH10" s="46"/>
      <c r="AI10" s="46"/>
      <c r="AJ10" s="46"/>
      <c r="AK10" s="2"/>
      <c r="AL10" s="46">
        <f>データ!V6</f>
        <v>13483</v>
      </c>
      <c r="AM10" s="46"/>
      <c r="AN10" s="46"/>
      <c r="AO10" s="46"/>
      <c r="AP10" s="46"/>
      <c r="AQ10" s="46"/>
      <c r="AR10" s="46"/>
      <c r="AS10" s="46"/>
      <c r="AT10" s="45">
        <f>データ!W6</f>
        <v>5.84</v>
      </c>
      <c r="AU10" s="45"/>
      <c r="AV10" s="45"/>
      <c r="AW10" s="45"/>
      <c r="AX10" s="45"/>
      <c r="AY10" s="45"/>
      <c r="AZ10" s="45"/>
      <c r="BA10" s="45"/>
      <c r="BB10" s="45">
        <f>データ!X6</f>
        <v>2308.73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a8rwL1Jom9NkmomCMfmmM4lXmoSLCdEkY+tl69TxLOQkggYA8zMiKE80nvvWrjYK5MbSPOpYmnz56SGZMjyNA==" saltValue="HC4bNa5Wrp+M85M0E30T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203831</v>
      </c>
      <c r="D6" s="19">
        <f t="shared" si="3"/>
        <v>46</v>
      </c>
      <c r="E6" s="19">
        <f t="shared" si="3"/>
        <v>17</v>
      </c>
      <c r="F6" s="19">
        <f t="shared" si="3"/>
        <v>1</v>
      </c>
      <c r="G6" s="19">
        <f t="shared" si="3"/>
        <v>0</v>
      </c>
      <c r="H6" s="19" t="str">
        <f t="shared" si="3"/>
        <v>長野県　箕輪町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54.27</v>
      </c>
      <c r="P6" s="20">
        <f t="shared" si="3"/>
        <v>54.74</v>
      </c>
      <c r="Q6" s="20">
        <f t="shared" si="3"/>
        <v>71.209999999999994</v>
      </c>
      <c r="R6" s="20">
        <f t="shared" si="3"/>
        <v>3938</v>
      </c>
      <c r="S6" s="20">
        <f t="shared" si="3"/>
        <v>24681</v>
      </c>
      <c r="T6" s="20">
        <f t="shared" si="3"/>
        <v>85.91</v>
      </c>
      <c r="U6" s="20">
        <f t="shared" si="3"/>
        <v>287.29000000000002</v>
      </c>
      <c r="V6" s="20">
        <f t="shared" si="3"/>
        <v>13483</v>
      </c>
      <c r="W6" s="20">
        <f t="shared" si="3"/>
        <v>5.84</v>
      </c>
      <c r="X6" s="20">
        <f t="shared" si="3"/>
        <v>2308.73</v>
      </c>
      <c r="Y6" s="21">
        <f>IF(Y7="",NA(),Y7)</f>
        <v>100.85</v>
      </c>
      <c r="Z6" s="21">
        <f t="shared" ref="Z6:AH6" si="4">IF(Z7="",NA(),Z7)</f>
        <v>100.16</v>
      </c>
      <c r="AA6" s="21">
        <f t="shared" si="4"/>
        <v>100.3</v>
      </c>
      <c r="AB6" s="21">
        <f t="shared" si="4"/>
        <v>107.95</v>
      </c>
      <c r="AC6" s="21">
        <f t="shared" si="4"/>
        <v>108.19</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33.5</v>
      </c>
      <c r="AV6" s="21">
        <f t="shared" ref="AV6:BD6" si="6">IF(AV7="",NA(),AV7)</f>
        <v>35.83</v>
      </c>
      <c r="AW6" s="21">
        <f t="shared" si="6"/>
        <v>14.88</v>
      </c>
      <c r="AX6" s="21">
        <f t="shared" si="6"/>
        <v>16.21</v>
      </c>
      <c r="AY6" s="21">
        <f t="shared" si="6"/>
        <v>19.68</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1593.92</v>
      </c>
      <c r="BG6" s="21">
        <f t="shared" ref="BG6:BO6" si="7">IF(BG7="",NA(),BG7)</f>
        <v>1732.85</v>
      </c>
      <c r="BH6" s="21">
        <f t="shared" si="7"/>
        <v>1893.45</v>
      </c>
      <c r="BI6" s="21">
        <f t="shared" si="7"/>
        <v>1800.1</v>
      </c>
      <c r="BJ6" s="21">
        <f t="shared" si="7"/>
        <v>1680.73</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90.41</v>
      </c>
      <c r="BR6" s="21">
        <f t="shared" ref="BR6:BZ6" si="8">IF(BR7="",NA(),BR7)</f>
        <v>89.44</v>
      </c>
      <c r="BS6" s="21">
        <f t="shared" si="8"/>
        <v>88.59</v>
      </c>
      <c r="BT6" s="21">
        <f t="shared" si="8"/>
        <v>99.42</v>
      </c>
      <c r="BU6" s="21">
        <f t="shared" si="8"/>
        <v>104.11</v>
      </c>
      <c r="BV6" s="21">
        <f t="shared" si="8"/>
        <v>80.58</v>
      </c>
      <c r="BW6" s="21">
        <f t="shared" si="8"/>
        <v>78.92</v>
      </c>
      <c r="BX6" s="21">
        <f t="shared" si="8"/>
        <v>74.17</v>
      </c>
      <c r="BY6" s="21">
        <f t="shared" si="8"/>
        <v>79.77</v>
      </c>
      <c r="BZ6" s="21">
        <f t="shared" si="8"/>
        <v>79.63</v>
      </c>
      <c r="CA6" s="20" t="str">
        <f>IF(CA7="","",IF(CA7="-","【-】","【"&amp;SUBSTITUTE(TEXT(CA7,"#,##0.00"),"-","△")&amp;"】"))</f>
        <v>【99.73】</v>
      </c>
      <c r="CB6" s="21">
        <f>IF(CB7="",NA(),CB7)</f>
        <v>205.13</v>
      </c>
      <c r="CC6" s="21">
        <f t="shared" ref="CC6:CK6" si="9">IF(CC7="",NA(),CC7)</f>
        <v>226.04</v>
      </c>
      <c r="CD6" s="21">
        <f t="shared" si="9"/>
        <v>229.65</v>
      </c>
      <c r="CE6" s="21">
        <f t="shared" si="9"/>
        <v>203.02</v>
      </c>
      <c r="CF6" s="21">
        <f t="shared" si="9"/>
        <v>195.44</v>
      </c>
      <c r="CG6" s="21">
        <f t="shared" si="9"/>
        <v>216.21</v>
      </c>
      <c r="CH6" s="21">
        <f t="shared" si="9"/>
        <v>220.31</v>
      </c>
      <c r="CI6" s="21">
        <f t="shared" si="9"/>
        <v>230.95</v>
      </c>
      <c r="CJ6" s="21">
        <f t="shared" si="9"/>
        <v>214.56</v>
      </c>
      <c r="CK6" s="21">
        <f t="shared" si="9"/>
        <v>213.66</v>
      </c>
      <c r="CL6" s="20" t="str">
        <f>IF(CL7="","",IF(CL7="-","【-】","【"&amp;SUBSTITUTE(TEXT(CL7,"#,##0.00"),"-","△")&amp;"】"))</f>
        <v>【134.98】</v>
      </c>
      <c r="CM6" s="21">
        <f>IF(CM7="",NA(),CM7)</f>
        <v>55.36</v>
      </c>
      <c r="CN6" s="21">
        <f t="shared" ref="CN6:CV6" si="10">IF(CN7="",NA(),CN7)</f>
        <v>76.069999999999993</v>
      </c>
      <c r="CO6" s="21">
        <f t="shared" si="10"/>
        <v>79.92</v>
      </c>
      <c r="CP6" s="21">
        <f t="shared" si="10"/>
        <v>86.68</v>
      </c>
      <c r="CQ6" s="21">
        <f t="shared" si="10"/>
        <v>87.85</v>
      </c>
      <c r="CR6" s="21">
        <f t="shared" si="10"/>
        <v>50.24</v>
      </c>
      <c r="CS6" s="21">
        <f t="shared" si="10"/>
        <v>49.68</v>
      </c>
      <c r="CT6" s="21">
        <f t="shared" si="10"/>
        <v>49.27</v>
      </c>
      <c r="CU6" s="21">
        <f t="shared" si="10"/>
        <v>49.47</v>
      </c>
      <c r="CV6" s="21">
        <f t="shared" si="10"/>
        <v>48.19</v>
      </c>
      <c r="CW6" s="20" t="str">
        <f>IF(CW7="","",IF(CW7="-","【-】","【"&amp;SUBSTITUTE(TEXT(CW7,"#,##0.00"),"-","△")&amp;"】"))</f>
        <v>【59.99】</v>
      </c>
      <c r="CX6" s="21">
        <f>IF(CX7="",NA(),CX7)</f>
        <v>81.63</v>
      </c>
      <c r="CY6" s="21">
        <f t="shared" ref="CY6:DG6" si="11">IF(CY7="",NA(),CY7)</f>
        <v>82.15</v>
      </c>
      <c r="CZ6" s="21">
        <f t="shared" si="11"/>
        <v>88.07</v>
      </c>
      <c r="DA6" s="21">
        <f t="shared" si="11"/>
        <v>89.6</v>
      </c>
      <c r="DB6" s="21">
        <f t="shared" si="11"/>
        <v>91.35</v>
      </c>
      <c r="DC6" s="21">
        <f t="shared" si="11"/>
        <v>84.17</v>
      </c>
      <c r="DD6" s="21">
        <f t="shared" si="11"/>
        <v>83.35</v>
      </c>
      <c r="DE6" s="21">
        <f t="shared" si="11"/>
        <v>83.16</v>
      </c>
      <c r="DF6" s="21">
        <f t="shared" si="11"/>
        <v>82.06</v>
      </c>
      <c r="DG6" s="21">
        <f t="shared" si="11"/>
        <v>82.26</v>
      </c>
      <c r="DH6" s="20" t="str">
        <f>IF(DH7="","",IF(DH7="-","【-】","【"&amp;SUBSTITUTE(TEXT(DH7,"#,##0.00"),"-","△")&amp;"】"))</f>
        <v>【95.72】</v>
      </c>
      <c r="DI6" s="21">
        <f>IF(DI7="",NA(),DI7)</f>
        <v>15.44</v>
      </c>
      <c r="DJ6" s="21">
        <f t="shared" ref="DJ6:DR6" si="12">IF(DJ7="",NA(),DJ7)</f>
        <v>17.89</v>
      </c>
      <c r="DK6" s="21">
        <f t="shared" si="12"/>
        <v>20.68</v>
      </c>
      <c r="DL6" s="21">
        <f t="shared" si="12"/>
        <v>22.9</v>
      </c>
      <c r="DM6" s="21">
        <f t="shared" si="12"/>
        <v>25.48</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1">
        <f>IF(EE7="",NA(),EE7)</f>
        <v>0.28999999999999998</v>
      </c>
      <c r="EF6" s="21">
        <f t="shared" ref="EF6:EN6" si="14">IF(EF7="",NA(),EF7)</f>
        <v>0.44</v>
      </c>
      <c r="EG6" s="21">
        <f t="shared" si="14"/>
        <v>0.01</v>
      </c>
      <c r="EH6" s="20">
        <f t="shared" si="14"/>
        <v>0</v>
      </c>
      <c r="EI6" s="21">
        <f t="shared" si="14"/>
        <v>0.04</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203831</v>
      </c>
      <c r="D7" s="23">
        <v>46</v>
      </c>
      <c r="E7" s="23">
        <v>17</v>
      </c>
      <c r="F7" s="23">
        <v>1</v>
      </c>
      <c r="G7" s="23">
        <v>0</v>
      </c>
      <c r="H7" s="23" t="s">
        <v>95</v>
      </c>
      <c r="I7" s="23" t="s">
        <v>96</v>
      </c>
      <c r="J7" s="23" t="s">
        <v>97</v>
      </c>
      <c r="K7" s="23" t="s">
        <v>98</v>
      </c>
      <c r="L7" s="23" t="s">
        <v>99</v>
      </c>
      <c r="M7" s="23" t="s">
        <v>100</v>
      </c>
      <c r="N7" s="24" t="s">
        <v>101</v>
      </c>
      <c r="O7" s="24">
        <v>54.27</v>
      </c>
      <c r="P7" s="24">
        <v>54.74</v>
      </c>
      <c r="Q7" s="24">
        <v>71.209999999999994</v>
      </c>
      <c r="R7" s="24">
        <v>3938</v>
      </c>
      <c r="S7" s="24">
        <v>24681</v>
      </c>
      <c r="T7" s="24">
        <v>85.91</v>
      </c>
      <c r="U7" s="24">
        <v>287.29000000000002</v>
      </c>
      <c r="V7" s="24">
        <v>13483</v>
      </c>
      <c r="W7" s="24">
        <v>5.84</v>
      </c>
      <c r="X7" s="24">
        <v>2308.73</v>
      </c>
      <c r="Y7" s="24">
        <v>100.85</v>
      </c>
      <c r="Z7" s="24">
        <v>100.16</v>
      </c>
      <c r="AA7" s="24">
        <v>100.3</v>
      </c>
      <c r="AB7" s="24">
        <v>107.95</v>
      </c>
      <c r="AC7" s="24">
        <v>108.19</v>
      </c>
      <c r="AD7" s="24">
        <v>106.7</v>
      </c>
      <c r="AE7" s="24">
        <v>106.83</v>
      </c>
      <c r="AF7" s="24">
        <v>109.21</v>
      </c>
      <c r="AG7" s="24">
        <v>107.81</v>
      </c>
      <c r="AH7" s="24">
        <v>107.54</v>
      </c>
      <c r="AI7" s="24">
        <v>107.02</v>
      </c>
      <c r="AJ7" s="24">
        <v>0</v>
      </c>
      <c r="AK7" s="24">
        <v>0</v>
      </c>
      <c r="AL7" s="24">
        <v>0</v>
      </c>
      <c r="AM7" s="24">
        <v>0</v>
      </c>
      <c r="AN7" s="24">
        <v>0</v>
      </c>
      <c r="AO7" s="24">
        <v>26.14</v>
      </c>
      <c r="AP7" s="24">
        <v>22.02</v>
      </c>
      <c r="AQ7" s="24">
        <v>15.73</v>
      </c>
      <c r="AR7" s="24">
        <v>18.2</v>
      </c>
      <c r="AS7" s="24">
        <v>19.059999999999999</v>
      </c>
      <c r="AT7" s="24">
        <v>3.09</v>
      </c>
      <c r="AU7" s="24">
        <v>33.5</v>
      </c>
      <c r="AV7" s="24">
        <v>35.83</v>
      </c>
      <c r="AW7" s="24">
        <v>14.88</v>
      </c>
      <c r="AX7" s="24">
        <v>16.21</v>
      </c>
      <c r="AY7" s="24">
        <v>19.68</v>
      </c>
      <c r="AZ7" s="24">
        <v>68.290000000000006</v>
      </c>
      <c r="BA7" s="24">
        <v>68.040000000000006</v>
      </c>
      <c r="BB7" s="24">
        <v>57.26</v>
      </c>
      <c r="BC7" s="24">
        <v>48.56</v>
      </c>
      <c r="BD7" s="24">
        <v>47.58</v>
      </c>
      <c r="BE7" s="24">
        <v>71.39</v>
      </c>
      <c r="BF7" s="24">
        <v>1593.92</v>
      </c>
      <c r="BG7" s="24">
        <v>1732.85</v>
      </c>
      <c r="BH7" s="24">
        <v>1893.45</v>
      </c>
      <c r="BI7" s="24">
        <v>1800.1</v>
      </c>
      <c r="BJ7" s="24">
        <v>1680.73</v>
      </c>
      <c r="BK7" s="24">
        <v>1124.26</v>
      </c>
      <c r="BL7" s="24">
        <v>1048.23</v>
      </c>
      <c r="BM7" s="24">
        <v>1130.42</v>
      </c>
      <c r="BN7" s="24">
        <v>1245.0999999999999</v>
      </c>
      <c r="BO7" s="24">
        <v>1108.8</v>
      </c>
      <c r="BP7" s="24">
        <v>669.11</v>
      </c>
      <c r="BQ7" s="24">
        <v>90.41</v>
      </c>
      <c r="BR7" s="24">
        <v>89.44</v>
      </c>
      <c r="BS7" s="24">
        <v>88.59</v>
      </c>
      <c r="BT7" s="24">
        <v>99.42</v>
      </c>
      <c r="BU7" s="24">
        <v>104.11</v>
      </c>
      <c r="BV7" s="24">
        <v>80.58</v>
      </c>
      <c r="BW7" s="24">
        <v>78.92</v>
      </c>
      <c r="BX7" s="24">
        <v>74.17</v>
      </c>
      <c r="BY7" s="24">
        <v>79.77</v>
      </c>
      <c r="BZ7" s="24">
        <v>79.63</v>
      </c>
      <c r="CA7" s="24">
        <v>99.73</v>
      </c>
      <c r="CB7" s="24">
        <v>205.13</v>
      </c>
      <c r="CC7" s="24">
        <v>226.04</v>
      </c>
      <c r="CD7" s="24">
        <v>229.65</v>
      </c>
      <c r="CE7" s="24">
        <v>203.02</v>
      </c>
      <c r="CF7" s="24">
        <v>195.44</v>
      </c>
      <c r="CG7" s="24">
        <v>216.21</v>
      </c>
      <c r="CH7" s="24">
        <v>220.31</v>
      </c>
      <c r="CI7" s="24">
        <v>230.95</v>
      </c>
      <c r="CJ7" s="24">
        <v>214.56</v>
      </c>
      <c r="CK7" s="24">
        <v>213.66</v>
      </c>
      <c r="CL7" s="24">
        <v>134.97999999999999</v>
      </c>
      <c r="CM7" s="24">
        <v>55.36</v>
      </c>
      <c r="CN7" s="24">
        <v>76.069999999999993</v>
      </c>
      <c r="CO7" s="24">
        <v>79.92</v>
      </c>
      <c r="CP7" s="24">
        <v>86.68</v>
      </c>
      <c r="CQ7" s="24">
        <v>87.85</v>
      </c>
      <c r="CR7" s="24">
        <v>50.24</v>
      </c>
      <c r="CS7" s="24">
        <v>49.68</v>
      </c>
      <c r="CT7" s="24">
        <v>49.27</v>
      </c>
      <c r="CU7" s="24">
        <v>49.47</v>
      </c>
      <c r="CV7" s="24">
        <v>48.19</v>
      </c>
      <c r="CW7" s="24">
        <v>59.99</v>
      </c>
      <c r="CX7" s="24">
        <v>81.63</v>
      </c>
      <c r="CY7" s="24">
        <v>82.15</v>
      </c>
      <c r="CZ7" s="24">
        <v>88.07</v>
      </c>
      <c r="DA7" s="24">
        <v>89.6</v>
      </c>
      <c r="DB7" s="24">
        <v>91.35</v>
      </c>
      <c r="DC7" s="24">
        <v>84.17</v>
      </c>
      <c r="DD7" s="24">
        <v>83.35</v>
      </c>
      <c r="DE7" s="24">
        <v>83.16</v>
      </c>
      <c r="DF7" s="24">
        <v>82.06</v>
      </c>
      <c r="DG7" s="24">
        <v>82.26</v>
      </c>
      <c r="DH7" s="24">
        <v>95.72</v>
      </c>
      <c r="DI7" s="24">
        <v>15.44</v>
      </c>
      <c r="DJ7" s="24">
        <v>17.89</v>
      </c>
      <c r="DK7" s="24">
        <v>20.68</v>
      </c>
      <c r="DL7" s="24">
        <v>22.9</v>
      </c>
      <c r="DM7" s="24">
        <v>25.48</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0.28999999999999998</v>
      </c>
      <c r="EF7" s="24">
        <v>0.44</v>
      </c>
      <c r="EG7" s="24">
        <v>0.01</v>
      </c>
      <c r="EH7" s="24">
        <v>0</v>
      </c>
      <c r="EI7" s="24">
        <v>0.04</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2023-01-23T01:48:36Z</cp:lastPrinted>
  <dcterms:created xsi:type="dcterms:W3CDTF">2023-01-12T23:30:40Z</dcterms:created>
  <dcterms:modified xsi:type="dcterms:W3CDTF">2023-01-23T02:21:44Z</dcterms:modified>
  <cp:category/>
</cp:coreProperties>
</file>