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2年度\提出用\"/>
    </mc:Choice>
  </mc:AlternateContent>
  <workbookProtection workbookAlgorithmName="SHA-512" workbookHashValue="Sfcrzq9+rVm7UdRQBW8jg7OP1SmC6hgpDmbY1H8139sUP0lBAYCtGMPC/vhTFHiGMr45llo5+7/8pNXHdnJzZw==" workbookSaltValue="ltlePlw9LnQrQ5GbUc21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<sst xmlns="http://schemas.openxmlformats.org/spreadsheetml/2006/main" count="236" uniqueCount="117">
  <si>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</si>
  <si>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</si>
  <si>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</si>
  <si>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</si>
  <si>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</si>
  <si>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</si>
  <si>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</si>
  <si>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</si>
  <si>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</si>
  <si>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</si>
  <si>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</si>
  <si>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</si>
  <si>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</si>
  <si>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</si>
  <si>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</si>
  <si>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</si>
  <si>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</si>
  <si>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</si>
  <si>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</si>
  <si>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</si>
  <si>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</si>
  <si>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</si>
  <si>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</si>
  <si>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</si>
  <si>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</si>
  <si>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</si>
  <si>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</si>
  <si>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</si>
  <si>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</si>
  <si>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</si>
  <si>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</si>
  <si>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</si>
  <si>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</si>
  <si>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</si>
  <si>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</si>
  <si>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</si>
  <si>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</si>
  <si>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</si>
  <si>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</si>
  <si>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</si>
  <si>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</si>
  <si>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</si>
  <si>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</si>
  <si>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</si>
  <si>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</si>
  <si>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</si>
  <si>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</si>
  <si>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</si>
  <si>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</si>
  <si>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</si>
  <si>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</si>
  <si>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</si>
  <si>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</si>
  <si>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</si>
  <si>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</si>
  <si>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</si>
  <si>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</si>
  <si>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</si>
  <si>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</si>
  <si>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</si>
  <si>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</si>
  <si>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</si>
  <si>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</si>
  <si>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</si>
  <si>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</si>
  <si>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</si>
  <si>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</si>
  <si>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</si>
  <si>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</si>
  <si>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</si>
  <si>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</si>
  <si>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</si>
  <si>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</si>
  <si>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</si>
  <si>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</si>
  <si>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</si>
  <si>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</si>
  <si>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</si>
  <si>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</si>
  <si>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</si>
  <si>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</si>
  <si>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</si>
  <si>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</si>
  <si>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</si>
  <si>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</si>
  <si>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</si>
  <si>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</si>
  <si>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</si>
  <si>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</si>
  <si>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</si>
  <si>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</si>
  <si>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</si>
  <si>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</si>
  <si>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</si>
  <si>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</si>
  <si>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</si>
  <si>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</si>
  <si>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</si>
  <si>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</si>
  <si>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</si>
  <si>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</si>
  <si>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</si>
  <si>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</si>
  <si>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</si>
  <si>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</si>
  <si>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</si>
  <si>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</si>
  <si>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</si>
  <si>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</si>
  <si>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</si>
  <si>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</si>
  <si>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</si>
  <si>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</si>
  <si>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</si>
  <si>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経営面では、一般会計からの補助金を繰り入れていること、経費回収率及び流動比率が100％に満たないこと等が課題である。事業の効率化等による支出の削減を図っていく。
　現時点で管渠施設の老朽化は進んでいないが、ストックマネジメントの視点を踏まえ、下水道サービスを安定的に確保していくために、計画的かつ効率的な施設管理を行う必要がある。</t>
    <rPh sb="33" eb="34">
      <t>オヨ</t>
    </rPh>
    <rPh sb="35" eb="37">
      <t>リュウドウ</t>
    </rPh>
    <rPh sb="37" eb="39">
      <t>ヒリツ</t>
    </rPh>
    <rPh sb="59" eb="61">
      <t>ジギョウ</t>
    </rPh>
    <rPh sb="83" eb="86">
      <t>ゲンジテン</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</si>
  <si>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企業債償還利息が減少している。
　一方で必要な経費を使用料収入でどれだけ賄えているかを表す”経費回収率”は増加しており、平均値を上回っている。また、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１年以内に支払うべき債務に対して支払うことができる現金等の比率を表す”流動比率”は一般的に求められる指標値である100％を下回っているが、平成26年度以降は平均値を上回っている。
　料金収入に対する企業債残高の割合である”企業債残高対事業規模比率”は、増減はあるが平均値を上回っている。
　水洗化率は水洗化人口の計上方法を見直したことにより前年度比3.5ポイント増加したものの、平均値を下回っている。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77" eb="79">
      <t>シュウシ</t>
    </rPh>
    <rPh sb="79" eb="80">
      <t>ジョウ</t>
    </rPh>
    <rPh sb="81" eb="83">
      <t>クロジ</t>
    </rPh>
    <rPh sb="84" eb="86">
      <t>ルイセキ</t>
    </rPh>
    <rPh sb="86" eb="89">
      <t>ケッソンキン</t>
    </rPh>
    <rPh sb="90" eb="92">
      <t>ハッセイ</t>
    </rPh>
    <rPh sb="177" eb="179">
      <t>ゾウカ</t>
    </rPh>
    <rPh sb="184" eb="186">
      <t>ヘイキン</t>
    </rPh>
    <rPh sb="186" eb="187">
      <t>アタイ</t>
    </rPh>
    <rPh sb="188" eb="190">
      <t>ウワマワ</t>
    </rPh>
    <rPh sb="316" eb="318">
      <t>ヘイセイ</t>
    </rPh>
    <rPh sb="320" eb="322">
      <t>ネンド</t>
    </rPh>
    <rPh sb="322" eb="324">
      <t>イコウ</t>
    </rPh>
    <rPh sb="325" eb="327">
      <t>ヘイキン</t>
    </rPh>
    <rPh sb="327" eb="328">
      <t>アタイ</t>
    </rPh>
    <rPh sb="329" eb="331">
      <t>ウワマワ</t>
    </rPh>
    <rPh sb="373" eb="375">
      <t>ゾウゲン</t>
    </rPh>
    <rPh sb="397" eb="400">
      <t>スイセンカ</t>
    </rPh>
    <rPh sb="400" eb="402">
      <t>ジンコウ</t>
    </rPh>
    <rPh sb="403" eb="405">
      <t>ケイジョウ</t>
    </rPh>
    <rPh sb="405" eb="407">
      <t>ホウホウ</t>
    </rPh>
    <rPh sb="408" eb="410">
      <t>ミナオ</t>
    </rPh>
    <rPh sb="428" eb="430">
      <t>ゾウカ</t>
    </rPh>
    <rPh sb="470" eb="472">
      <t>アカジ</t>
    </rPh>
    <phoneticPr fontId="4"/>
  </si>
  <si>
    <t xml:space="preserve">　経営面では、一般会計からの補助金を繰り入れていること、経費回収率が100％に満たな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策定中の「ストックマネジメント」により、次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5" eb="46">
      <t>ナド</t>
    </rPh>
    <rPh sb="47" eb="49">
      <t>カダイ</t>
    </rPh>
    <rPh sb="53" eb="55">
      <t>ジギョウ</t>
    </rPh>
    <rPh sb="56" eb="59">
      <t>コウリツカ</t>
    </rPh>
    <rPh sb="59" eb="60">
      <t>ナド</t>
    </rPh>
    <rPh sb="63" eb="65">
      <t>シシュツ</t>
    </rPh>
    <rPh sb="66" eb="68">
      <t>サクゲン</t>
    </rPh>
    <rPh sb="69" eb="70">
      <t>ハカ</t>
    </rPh>
    <rPh sb="79" eb="81">
      <t>ヒツヨウ</t>
    </rPh>
    <rPh sb="82" eb="85">
      <t>ゲスイドウ</t>
    </rPh>
    <rPh sb="85" eb="88">
      <t>シヨウリョウ</t>
    </rPh>
    <rPh sb="89" eb="91">
      <t>カクホ</t>
    </rPh>
    <rPh sb="97" eb="99">
      <t>ヘイセイ</t>
    </rPh>
    <rPh sb="101" eb="103">
      <t>ネンド</t>
    </rPh>
    <rPh sb="104" eb="105">
      <t>ガツ</t>
    </rPh>
    <rPh sb="107" eb="108">
      <t>ガツ</t>
    </rPh>
    <rPh sb="108" eb="110">
      <t>チョウシュウ</t>
    </rPh>
    <rPh sb="110" eb="111">
      <t>ブン</t>
    </rPh>
    <rPh sb="114" eb="117">
      <t>シヨウリョウ</t>
    </rPh>
    <rPh sb="118" eb="120">
      <t>ヘイキン</t>
    </rPh>
    <rPh sb="123" eb="125">
      <t>ネア</t>
    </rPh>
    <rPh sb="126" eb="128">
      <t>カイテイ</t>
    </rPh>
    <rPh sb="129" eb="131">
      <t>ジッシ</t>
    </rPh>
    <rPh sb="136" eb="138">
      <t>カンキョ</t>
    </rPh>
    <rPh sb="138" eb="140">
      <t>シセツ</t>
    </rPh>
    <rPh sb="141" eb="144">
      <t>ロウキュウカ</t>
    </rPh>
    <rPh sb="145" eb="146">
      <t>スス</t>
    </rPh>
    <rPh sb="153" eb="155">
      <t>フメイ</t>
    </rPh>
    <rPh sb="155" eb="156">
      <t>スイ</t>
    </rPh>
    <rPh sb="156" eb="158">
      <t>タイサク</t>
    </rPh>
    <rPh sb="159" eb="162">
      <t>ショリジョウ</t>
    </rPh>
    <rPh sb="163" eb="164">
      <t>チョウ</t>
    </rPh>
    <rPh sb="164" eb="167">
      <t>ジュミョウカ</t>
    </rPh>
    <rPh sb="168" eb="171">
      <t>タイシンカ</t>
    </rPh>
    <rPh sb="172" eb="174">
      <t>ヒツヨウ</t>
    </rPh>
    <rPh sb="178" eb="180">
      <t>サクテイ</t>
    </rPh>
    <rPh sb="180" eb="181">
      <t>チュウ</t>
    </rPh>
    <rPh sb="198" eb="201">
      <t>ジネンド</t>
    </rPh>
    <rPh sb="201" eb="20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</si>
</sst>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0.86</c:v>
                </c:pt>
                <c:pt idx="4" formatCode="#,##0.00;&quot;△&quot;#,##0.00;&quot;-&quot;">
                  <c:v>0.31</c:v>
                </c:pt>
              </c:numCache>
            </c:numRef>
          </c:val>
          <c:extLst>
            <c:ext xmlns:c16="http://schemas.microsoft.com/office/drawing/2014/chart" uri="{C3380CC4-5D6E-409C-BE32-E72D297353CC}">
              <c16:uniqueId val="{00000000-4379-49C9-B4D4-692814732D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379-49C9-B4D4-692814732D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D-42B4-8E25-7A0AFE5306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0AD-42B4-8E25-7A0AFE5306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74.08</c:v>
                </c:pt>
                <c:pt idx="1">
                  <c:v>74.180000000000007</c:v>
                </c:pt>
                <c:pt idx="2">
                  <c:v>74.349999999999994</c:v>
                </c:pt>
                <c:pt idx="3">
                  <c:v>78.25</c:v>
                </c:pt>
                <c:pt idx="4">
                  <c:v>81.8</c:v>
                </c:pt>
              </c:numCache>
            </c:numRef>
          </c:val>
          <c:extLst>
            <c:ext xmlns:c16="http://schemas.microsoft.com/office/drawing/2014/chart" uri="{C3380CC4-5D6E-409C-BE32-E72D297353CC}">
              <c16:uniqueId val="{00000000-A06C-4B65-993A-5C9CEC387F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06C-4B65-993A-5C9CEC387F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100.11</c:v>
                </c:pt>
                <c:pt idx="1">
                  <c:v>100.26</c:v>
                </c:pt>
                <c:pt idx="2">
                  <c:v>100.35</c:v>
                </c:pt>
                <c:pt idx="3">
                  <c:v>100.4</c:v>
                </c:pt>
                <c:pt idx="4">
                  <c:v>100.7</c:v>
                </c:pt>
              </c:numCache>
            </c:numRef>
          </c:val>
          <c:extLst>
            <c:ext xmlns:c16="http://schemas.microsoft.com/office/drawing/2014/chart" uri="{C3380CC4-5D6E-409C-BE32-E72D297353CC}">
              <c16:uniqueId val="{00000000-B19F-459C-953C-9259BDF2DF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19F-459C-953C-9259BDF2DF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7.04</c:v>
                </c:pt>
                <c:pt idx="1">
                  <c:v>9.3000000000000007</c:v>
                </c:pt>
                <c:pt idx="2">
                  <c:v>11.66</c:v>
                </c:pt>
                <c:pt idx="3">
                  <c:v>11.5</c:v>
                </c:pt>
                <c:pt idx="4">
                  <c:v>13.63</c:v>
                </c:pt>
              </c:numCache>
            </c:numRef>
          </c:val>
          <c:extLst>
            <c:ext xmlns:c16="http://schemas.microsoft.com/office/drawing/2014/chart" uri="{C3380CC4-5D6E-409C-BE32-E72D297353CC}">
              <c16:uniqueId val="{00000000-FA0E-42D2-A3FC-C8DF7EB859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FA0E-42D2-A3FC-C8DF7EB859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C6-4964-92CF-7FD518FCC0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0C6-4964-92CF-7FD518FCC0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6F-4C3B-B296-019AA3E7F4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86F-4C3B-B296-019AA3E7F4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77.180000000000007</c:v>
                </c:pt>
                <c:pt idx="1">
                  <c:v>80.08</c:v>
                </c:pt>
                <c:pt idx="2">
                  <c:v>76.03</c:v>
                </c:pt>
                <c:pt idx="3">
                  <c:v>78.36</c:v>
                </c:pt>
                <c:pt idx="4">
                  <c:v>89.49</c:v>
                </c:pt>
              </c:numCache>
            </c:numRef>
          </c:val>
          <c:extLst>
            <c:ext xmlns:c16="http://schemas.microsoft.com/office/drawing/2014/chart" uri="{C3380CC4-5D6E-409C-BE32-E72D297353CC}">
              <c16:uniqueId val="{00000000-CF2C-47B5-969D-A80E59F547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CF2C-47B5-969D-A80E59F547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2343.29</c:v>
                </c:pt>
                <c:pt idx="1">
                  <c:v>2947.99</c:v>
                </c:pt>
                <c:pt idx="2">
                  <c:v>2929.77</c:v>
                </c:pt>
                <c:pt idx="3">
                  <c:v>2455.88</c:v>
                </c:pt>
                <c:pt idx="4">
                  <c:v>1554.8</c:v>
                </c:pt>
              </c:numCache>
            </c:numRef>
          </c:val>
          <c:extLst>
            <c:ext xmlns:c16="http://schemas.microsoft.com/office/drawing/2014/chart" uri="{C3380CC4-5D6E-409C-BE32-E72D297353CC}">
              <c16:uniqueId val="{00000000-0E11-485E-BB46-92E4DD1470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E11-485E-BB46-92E4DD1470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93.07</c:v>
                </c:pt>
                <c:pt idx="1">
                  <c:v>83.23</c:v>
                </c:pt>
                <c:pt idx="2">
                  <c:v>82.97</c:v>
                </c:pt>
                <c:pt idx="3">
                  <c:v>88.48</c:v>
                </c:pt>
                <c:pt idx="4">
                  <c:v>90.19</c:v>
                </c:pt>
              </c:numCache>
            </c:numRef>
          </c:val>
          <c:extLst>
            <c:ext xmlns:c16="http://schemas.microsoft.com/office/drawing/2014/chart" uri="{C3380CC4-5D6E-409C-BE32-E72D297353CC}">
              <c16:uniqueId val="{00000000-A611-4D82-90B5-0F362E7003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611-4D82-90B5-0F362E7003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190.31</c:v>
                </c:pt>
                <c:pt idx="1">
                  <c:v>212.39</c:v>
                </c:pt>
                <c:pt idx="2">
                  <c:v>213.7</c:v>
                </c:pt>
                <c:pt idx="3">
                  <c:v>215.7</c:v>
                </c:pt>
                <c:pt idx="4">
                  <c:v>220.81</c:v>
                </c:pt>
              </c:numCache>
            </c:numRef>
          </c:val>
          <c:extLst>
            <c:ext xmlns:c16="http://schemas.microsoft.com/office/drawing/2014/chart" uri="{C3380CC4-5D6E-409C-BE32-E72D297353CC}">
              <c16:uniqueId val="{00000000-5DBD-4248-8B2F-ABFDF50290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DBD-4248-8B2F-ABFDF50290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3"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箕輪町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25024</v>
      </c>
      <c r="AM8" s="69"/>
      <c r="AN8" s="69"/>
      <c r="AO8" s="69"/>
      <c r="AP8" s="69"/>
      <c r="AQ8" s="69"/>
      <c r="AR8" s="69"/>
      <c r="AS8" s="69"/>
      <c r="AT8" s="68">
        <f>データ!T6</f>
        <v>85.91</v>
      </c>
      <c r="AU8" s="68"/>
      <c r="AV8" s="68"/>
      <c r="AW8" s="68"/>
      <c r="AX8" s="68"/>
      <c r="AY8" s="68"/>
      <c r="AZ8" s="68"/>
      <c r="BA8" s="68"/>
      <c r="BB8" s="68">
        <f>データ!U6</f>
        <v>291.27999999999997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47.82</v>
      </c>
      <c r="J10" s="68"/>
      <c r="K10" s="68"/>
      <c r="L10" s="68"/>
      <c r="M10" s="68"/>
      <c r="N10" s="68"/>
      <c r="O10" s="68"/>
      <c r="P10" s="68">
        <f>データ!P6</f>
        <v>27.87</v>
      </c>
      <c r="Q10" s="68"/>
      <c r="R10" s="68"/>
      <c r="S10" s="68"/>
      <c r="T10" s="68"/>
      <c r="U10" s="68"/>
      <c r="V10" s="68"/>
      <c r="W10" s="68">
        <f>データ!Q6</f>
        <v>75.97</v>
      </c>
      <c r="X10" s="68"/>
      <c r="Y10" s="68"/>
      <c r="Z10" s="68"/>
      <c r="AA10" s="68"/>
      <c r="AB10" s="68"/>
      <c r="AC10" s="68"/>
      <c r="AD10" s="69">
        <f>データ!R6</f>
        <v>3938</v>
      </c>
      <c r="AE10" s="69"/>
      <c r="AF10" s="69"/>
      <c r="AG10" s="69"/>
      <c r="AH10" s="69"/>
      <c r="AI10" s="69"/>
      <c r="AJ10" s="69"/>
      <c r="AK10" s="2"/>
      <c r="AL10" s="69">
        <f>データ!V6</f>
        <v>6963</v>
      </c>
      <c r="AM10" s="69"/>
      <c r="AN10" s="69"/>
      <c r="AO10" s="69"/>
      <c r="AP10" s="69"/>
      <c r="AQ10" s="69"/>
      <c r="AR10" s="69"/>
      <c r="AS10" s="69"/>
      <c r="AT10" s="68">
        <f>データ!W6</f>
        <v>2.93</v>
      </c>
      <c r="AU10" s="68"/>
      <c r="AV10" s="68"/>
      <c r="AW10" s="68"/>
      <c r="AX10" s="68"/>
      <c r="AY10" s="68"/>
      <c r="AZ10" s="68"/>
      <c r="BA10" s="68"/>
      <c r="BB10" s="68">
        <f>データ!X6</f>
        <v>2376.4499999999998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114</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SnqaBFBwGKBtCneRZbbyNE6hsaEA6LqppGb0UUZ3hBb4KbEKoJTH0JAS6nGy97OQxcSAwN6F1fygd1tLvBXW2w==" saltValue="ZsC3OkKDyyQ+rxCZijHu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203831</v>
      </c>
      <c r="D6" s="33">
        <f t="shared" si="3"/>
        <v>46</v>
      </c>
      <c r="E6" s="33">
        <f t="shared" si="3"/>
        <v>17</v>
      </c>
      <c r="F6" s="33">
        <f t="shared" si="3"/>
        <v>4</v>
      </c>
      <c r="G6" s="33">
        <f t="shared" si="3"/>
        <v>0</v>
      </c>
      <c r="H6" s="33" t="str">
        <f t="shared" si="3"/>
        <v>長野県　箕輪町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47.82</v>
      </c>
      <c r="P6" s="34">
        <f t="shared" si="3"/>
        <v>27.87</v>
      </c>
      <c r="Q6" s="34">
        <f t="shared" si="3"/>
        <v>75.97</v>
      </c>
      <c r="R6" s="34">
        <f t="shared" si="3"/>
        <v>3938</v>
      </c>
      <c r="S6" s="34">
        <f t="shared" si="3"/>
        <v>25024</v>
      </c>
      <c r="T6" s="34">
        <f t="shared" si="3"/>
        <v>85.91</v>
      </c>
      <c r="U6" s="34">
        <f t="shared" si="3"/>
        <v>291.27999999999997</v>
      </c>
      <c r="V6" s="34">
        <f t="shared" si="3"/>
        <v>6963</v>
      </c>
      <c r="W6" s="34">
        <f t="shared" si="3"/>
        <v>2.93</v>
      </c>
      <c r="X6" s="34">
        <f t="shared" si="3"/>
        <v>2376.4499999999998</v>
      </c>
      <c r="Y6" s="35">
        <f>IF(Y7="",NA(),Y7)</f>
        <v>100.11</v>
      </c>
      <c r="Z6" s="35">
        <f t="shared" ref="Z6:AH6" si="4">IF(Z7="",NA(),Z7)</f>
        <v>100.26</v>
      </c>
      <c r="AA6" s="35">
        <f t="shared" si="4"/>
        <v>100.35</v>
      </c>
      <c r="AB6" s="35">
        <f t="shared" si="4"/>
        <v>100.4</v>
      </c>
      <c r="AC6" s="35">
        <f t="shared" si="4"/>
        <v>100.7</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77.180000000000007</v>
      </c>
      <c r="AV6" s="35">
        <f t="shared" ref="AV6:BD6" si="6">IF(AV7="",NA(),AV7)</f>
        <v>80.08</v>
      </c>
      <c r="AW6" s="35">
        <f t="shared" si="6"/>
        <v>76.03</v>
      </c>
      <c r="AX6" s="35">
        <f t="shared" si="6"/>
        <v>78.36</v>
      </c>
      <c r="AY6" s="35">
        <f t="shared" si="6"/>
        <v>89.49</v>
      </c>
      <c r="AZ6" s="35">
        <f t="shared" si="6"/>
        <v>49.07</v>
      </c>
      <c r="BA6" s="35">
        <f t="shared" si="6"/>
        <v>46.78</v>
      </c>
      <c r="BB6" s="35">
        <f t="shared" si="6"/>
        <v>47.44</v>
      </c>
      <c r="BC6" s="35">
        <f t="shared" si="6"/>
        <v>49.18</v>
      </c>
      <c r="BD6" s="35">
        <f t="shared" si="6"/>
        <v>47.72</v>
      </c>
      <c r="BE6" s="34" t="str">
        <f>IF(BE7="","",IF(BE7="-","【-】","【"&amp;SUBSTITUTE(TEXT(BE7,"#,##0.00"),"-","△")&amp;"】"))</f>
        <v>【49.61】</v>
      </c>
      <c r="BF6" s="35">
        <f>IF(BF7="",NA(),BF7)</f>
        <v>2343.29</v>
      </c>
      <c r="BG6" s="35">
        <f t="shared" ref="BG6:BO6" si="7">IF(BG7="",NA(),BG7)</f>
        <v>2947.99</v>
      </c>
      <c r="BH6" s="35">
        <f t="shared" si="7"/>
        <v>2929.77</v>
      </c>
      <c r="BI6" s="35">
        <f t="shared" si="7"/>
        <v>2455.88</v>
      </c>
      <c r="BJ6" s="35">
        <f t="shared" si="7"/>
        <v>1554.8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93.07</v>
      </c>
      <c r="BR6" s="35">
        <f t="shared" ref="BR6:BZ6" si="8">IF(BR7="",NA(),BR7)</f>
        <v>83.23</v>
      </c>
      <c r="BS6" s="35">
        <f t="shared" si="8"/>
        <v>82.97</v>
      </c>
      <c r="BT6" s="35">
        <f t="shared" si="8"/>
        <v>88.48</v>
      </c>
      <c r="BU6" s="35">
        <f t="shared" si="8"/>
        <v>90.19</v>
      </c>
      <c r="BV6" s="35">
        <f t="shared" si="8"/>
        <v>66.22</v>
      </c>
      <c r="BW6" s="35">
        <f t="shared" si="8"/>
        <v>69.87</v>
      </c>
      <c r="BX6" s="35">
        <f t="shared" si="8"/>
        <v>74.3</v>
      </c>
      <c r="BY6" s="35">
        <f t="shared" si="8"/>
        <v>72.260000000000005</v>
      </c>
      <c r="BZ6" s="35">
        <f t="shared" si="8"/>
        <v>71.84</v>
      </c>
      <c r="CA6" s="34" t="str">
        <f>IF(CA7="","",IF(CA7="-","【-】","【"&amp;SUBSTITUTE(TEXT(CA7,"#,##0.00"),"-","△")&amp;"】"))</f>
        <v>【74.17】</v>
      </c>
      <c r="CB6" s="35">
        <f>IF(CB7="",NA(),CB7)</f>
        <v>190.31</v>
      </c>
      <c r="CC6" s="35">
        <f t="shared" ref="CC6:CK6" si="9">IF(CC7="",NA(),CC7)</f>
        <v>212.39</v>
      </c>
      <c r="CD6" s="35">
        <f t="shared" si="9"/>
        <v>213.7</v>
      </c>
      <c r="CE6" s="35">
        <f t="shared" si="9"/>
        <v>215.7</v>
      </c>
      <c r="CF6" s="35">
        <f t="shared" si="9"/>
        <v>220.81</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74.08</v>
      </c>
      <c r="CY6" s="35">
        <f t="shared" ref="CY6:DG6" si="11">IF(CY7="",NA(),CY7)</f>
        <v>74.180000000000007</v>
      </c>
      <c r="CZ6" s="35">
        <f t="shared" si="11"/>
        <v>74.349999999999994</v>
      </c>
      <c r="DA6" s="35">
        <f t="shared" si="11"/>
        <v>78.25</v>
      </c>
      <c r="DB6" s="35">
        <f t="shared" si="11"/>
        <v>81.8</v>
      </c>
      <c r="DC6" s="35">
        <f t="shared" si="11"/>
        <v>82.9</v>
      </c>
      <c r="DD6" s="35">
        <f t="shared" si="11"/>
        <v>83.5</v>
      </c>
      <c r="DE6" s="35">
        <f t="shared" si="11"/>
        <v>83.06</v>
      </c>
      <c r="DF6" s="35">
        <f t="shared" si="11"/>
        <v>83.32</v>
      </c>
      <c r="DG6" s="35">
        <f t="shared" si="11"/>
        <v>83.75</v>
      </c>
      <c r="DH6" s="34" t="str">
        <f>IF(DH7="","",IF(DH7="-","【-】","【"&amp;SUBSTITUTE(TEXT(DH7,"#,##0.00"),"-","△")&amp;"】"))</f>
        <v>【84.20】</v>
      </c>
      <c r="DI6" s="35">
        <f>IF(DI7="",NA(),DI7)</f>
        <v>7.04</v>
      </c>
      <c r="DJ6" s="35">
        <f t="shared" ref="DJ6:DR6" si="12">IF(DJ7="",NA(),DJ7)</f>
        <v>9.3000000000000007</v>
      </c>
      <c r="DK6" s="35">
        <f t="shared" si="12"/>
        <v>11.66</v>
      </c>
      <c r="DL6" s="35">
        <f t="shared" si="12"/>
        <v>11.5</v>
      </c>
      <c r="DM6" s="35">
        <f t="shared" si="12"/>
        <v>13.63</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5">
        <f t="shared" si="14"/>
        <v>0.86</v>
      </c>
      <c r="EI6" s="35">
        <f t="shared" si="14"/>
        <v>0.31</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203831</v>
      </c>
      <c r="D7" s="37">
        <v>46</v>
      </c>
      <c r="E7" s="37">
        <v>17</v>
      </c>
      <c r="F7" s="37">
        <v>4</v>
      </c>
      <c r="G7" s="37">
        <v>0</v>
      </c>
      <c r="H7" s="37" t="s">
        <v>96</v>
      </c>
      <c r="I7" s="37" t="s">
        <v>97</v>
      </c>
      <c r="J7" s="37" t="s">
        <v>98</v>
      </c>
      <c r="K7" s="37" t="s">
        <v>99</v>
      </c>
      <c r="L7" s="37" t="s">
        <v>100</v>
      </c>
      <c r="M7" s="37" t="s">
        <v>101</v>
      </c>
      <c r="N7" s="38" t="s">
        <v>102</v>
      </c>
      <c r="O7" s="38">
        <v>47.82</v>
      </c>
      <c r="P7" s="38">
        <v>27.87</v>
      </c>
      <c r="Q7" s="38">
        <v>75.97</v>
      </c>
      <c r="R7" s="38">
        <v>3938</v>
      </c>
      <c r="S7" s="38">
        <v>25024</v>
      </c>
      <c r="T7" s="38">
        <v>85.91</v>
      </c>
      <c r="U7" s="38">
        <v>291.27999999999997</v>
      </c>
      <c r="V7" s="38">
        <v>6963</v>
      </c>
      <c r="W7" s="38">
        <v>2.93</v>
      </c>
      <c r="X7" s="38">
        <v>2376.4499999999998</v>
      </c>
      <c r="Y7" s="38">
        <v>100.11</v>
      </c>
      <c r="Z7" s="38">
        <v>100.26</v>
      </c>
      <c r="AA7" s="38">
        <v>100.35</v>
      </c>
      <c r="AB7" s="38">
        <v>100.4</v>
      </c>
      <c r="AC7" s="38">
        <v>100.7</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77.180000000000007</v>
      </c>
      <c r="AV7" s="38">
        <v>80.08</v>
      </c>
      <c r="AW7" s="38">
        <v>76.03</v>
      </c>
      <c r="AX7" s="38">
        <v>78.36</v>
      </c>
      <c r="AY7" s="38">
        <v>89.49</v>
      </c>
      <c r="AZ7" s="38">
        <v>49.07</v>
      </c>
      <c r="BA7" s="38">
        <v>46.78</v>
      </c>
      <c r="BB7" s="38">
        <v>47.44</v>
      </c>
      <c r="BC7" s="38">
        <v>49.18</v>
      </c>
      <c r="BD7" s="38">
        <v>47.72</v>
      </c>
      <c r="BE7" s="38">
        <v>49.61</v>
      </c>
      <c r="BF7" s="38">
        <v>2343.29</v>
      </c>
      <c r="BG7" s="38">
        <v>2947.99</v>
      </c>
      <c r="BH7" s="38">
        <v>2929.77</v>
      </c>
      <c r="BI7" s="38">
        <v>2455.88</v>
      </c>
      <c r="BJ7" s="38">
        <v>1554.8</v>
      </c>
      <c r="BK7" s="38">
        <v>1434.89</v>
      </c>
      <c r="BL7" s="38">
        <v>1298.9100000000001</v>
      </c>
      <c r="BM7" s="38">
        <v>1243.71</v>
      </c>
      <c r="BN7" s="38">
        <v>1194.1500000000001</v>
      </c>
      <c r="BO7" s="38">
        <v>1206.79</v>
      </c>
      <c r="BP7" s="38">
        <v>1218.7</v>
      </c>
      <c r="BQ7" s="38">
        <v>93.07</v>
      </c>
      <c r="BR7" s="38">
        <v>83.23</v>
      </c>
      <c r="BS7" s="38">
        <v>82.97</v>
      </c>
      <c r="BT7" s="38">
        <v>88.48</v>
      </c>
      <c r="BU7" s="38">
        <v>90.19</v>
      </c>
      <c r="BV7" s="38">
        <v>66.22</v>
      </c>
      <c r="BW7" s="38">
        <v>69.87</v>
      </c>
      <c r="BX7" s="38">
        <v>74.3</v>
      </c>
      <c r="BY7" s="38">
        <v>72.260000000000005</v>
      </c>
      <c r="BZ7" s="38">
        <v>71.84</v>
      </c>
      <c r="CA7" s="38">
        <v>74.17</v>
      </c>
      <c r="CB7" s="38">
        <v>190.31</v>
      </c>
      <c r="CC7" s="38">
        <v>212.39</v>
      </c>
      <c r="CD7" s="38">
        <v>213.7</v>
      </c>
      <c r="CE7" s="38">
        <v>215.7</v>
      </c>
      <c r="CF7" s="38">
        <v>220.81</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74.08</v>
      </c>
      <c r="CY7" s="38">
        <v>74.180000000000007</v>
      </c>
      <c r="CZ7" s="38">
        <v>74.349999999999994</v>
      </c>
      <c r="DA7" s="38">
        <v>78.25</v>
      </c>
      <c r="DB7" s="38">
        <v>81.8</v>
      </c>
      <c r="DC7" s="38">
        <v>82.9</v>
      </c>
      <c r="DD7" s="38">
        <v>83.5</v>
      </c>
      <c r="DE7" s="38">
        <v>83.06</v>
      </c>
      <c r="DF7" s="38">
        <v>83.32</v>
      </c>
      <c r="DG7" s="38">
        <v>83.75</v>
      </c>
      <c r="DH7" s="38">
        <v>84.2</v>
      </c>
      <c r="DI7" s="38">
        <v>7.04</v>
      </c>
      <c r="DJ7" s="38">
        <v>9.3000000000000007</v>
      </c>
      <c r="DK7" s="38">
        <v>11.66</v>
      </c>
      <c r="DL7" s="38">
        <v>11.5</v>
      </c>
      <c r="DM7" s="38">
        <v>13.63</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0.86</v>
      </c>
      <c r="EI7" s="38">
        <v>0.31</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2021-01-21T10:37:23Z</cp:lastPrinted>
  <dcterms:created xsi:type="dcterms:W3CDTF">2020-12-04T02:33:01Z</dcterms:created>
  <dcterms:modified xsi:type="dcterms:W3CDTF">2021-01-21T10:37:54Z</dcterms:modified>
  <cp:category/>
</cp:coreProperties>
</file>