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fsv01\LGWAN接続系共有\910_水道課\10_水道管理係\公表『経営比較分析表』\令和2年度\提出用\"/>
    </mc:Choice>
  </mc:AlternateContent>
  <workbookProtection workbookAlgorithmName="SHA-512" workbookHashValue="H2lHshA1+fh3yaENtu3/DQ2kMIRtB6/rOWGR33sBZTJ+Wt9Eqf9TZO75xswuZFbaCltXiT9z+wUJYTTU/8u/Zg==" workbookSaltValue="X0o/060gD/eudWA71vLxb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<sst xmlns="http://schemas.openxmlformats.org/spreadsheetml/2006/main" count="228" uniqueCount="112">
  <si>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</si>
  <si>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</si>
  <si>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</si>
  <si>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</si>
  <si>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</si>
  <si>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</si>
  <si>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</si>
  <si>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</si>
  <si>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</si>
  <si>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</si>
  <si>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</si>
  <si>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</si>
  <si>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</si>
  <si>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</si>
  <si>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</si>
  <si>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</si>
  <si>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</si>
  <si>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</si>
  <si>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</si>
  <si>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</si>
  <si>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</si>
  <si>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</si>
  <si>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</si>
  <si>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</si>
  <si>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</si>
  <si>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</si>
  <si>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</si>
  <si>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</si>
  <si>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</si>
  <si>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</si>
  <si>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</si>
  <si>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</si>
  <si>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</si>
  <si>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</si>
  <si>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</si>
  <si>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</si>
  <si>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</si>
  <si>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</si>
  <si>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</si>
  <si>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</si>
  <si>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</si>
  <si>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</si>
  <si>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</si>
  <si>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</si>
  <si>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</si>
  <si>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</si>
  <si>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</si>
  <si>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</si>
  <si>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</si>
  <si>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</si>
  <si>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</si>
  <si>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</si>
  <si>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</si>
  <si>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</si>
  <si>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</si>
  <si>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</si>
  <si>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</si>
  <si>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</si>
  <si>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</si>
  <si>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</si>
  <si>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</si>
  <si>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</si>
  <si>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</si>
  <si>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</si>
  <si>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</si>
  <si>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</si>
  <si>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</si>
  <si>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</si>
  <si>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</si>
  <si>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</si>
  <si>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</si>
  <si>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</si>
  <si>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</si>
  <si>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</si>
  <si>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</si>
  <si>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</si>
  <si>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</si>
  <si>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</si>
  <si>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</si>
  <si>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</si>
  <si>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</si>
  <si>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</si>
  <si>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</si>
  <si>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</si>
  <si>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</si>
  <si>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</si>
  <si>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</si>
  <si>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</si>
  <si>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</si>
  <si>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</si>
  <si>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</si>
  <si>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</si>
  <si>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</si>
  <si>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</si>
  <si>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</si>
  <si>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</si>
  <si>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</si>
  <si>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</si>
  <si>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</si>
  <si>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</si>
  <si>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</si>
  <si>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</si>
  <si>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</si>
  <si>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</si>
  <si>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</si>
  <si>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</si>
  <si>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</si>
  <si>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</si>
  <si>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</si>
  <si>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給水収益等で維持管理費や支払利息等の費用をどの程度賄えているかを表す”経常収支比率”は100％を超えており、収支上は黒字で累積欠損金は生じていないようにみえる。しかし、これは長期前受金戻入を収益計上した影響であり、純粋な営業収益では損失を生じている。
料金回収率については、給水原価が、営業外費用（支払利息）の減少により前年度より1.76円減少したため、前年よりも改善している。
短期的な債務に対する支払能力を表す指標である”流動比率”は基準である100％を上回っているもののフラットに推移している。給水収益に対する企業債残高の割合である”企業債残高対給水収益比率”は減少傾向にある。
施設の利用状況や適正規模を判断する指標である”施設利用率”は、年間総排水量の増加に伴い、前年比2ポイント増加している。
一方で給水収益に直結する"有収率"は前年比2.73ポイント減少しており、有収水量が横ばいなことから、漏水等の対策に取り組む必要があると考えられる。
平成30年度に策定済のアセットマネジメントを踏まえ、より効果的な管路更新を計画的に実施していきたい。</t>
    <rPh sb="126" eb="128">
      <t>リョウキン</t>
    </rPh>
    <rPh sb="128" eb="130">
      <t>カイシュウ</t>
    </rPh>
    <rPh sb="130" eb="131">
      <t>リツ</t>
    </rPh>
    <rPh sb="137" eb="139">
      <t>キュウスイ</t>
    </rPh>
    <rPh sb="139" eb="141">
      <t>ゲンカ</t>
    </rPh>
    <rPh sb="143" eb="146">
      <t>エイギョウガイ</t>
    </rPh>
    <rPh sb="146" eb="148">
      <t>ヒヨウ</t>
    </rPh>
    <rPh sb="149" eb="151">
      <t>シハライ</t>
    </rPh>
    <rPh sb="151" eb="153">
      <t>リソク</t>
    </rPh>
    <rPh sb="155" eb="157">
      <t>ゲンショウ</t>
    </rPh>
    <rPh sb="160" eb="163">
      <t>ゼンネンド</t>
    </rPh>
    <rPh sb="169" eb="170">
      <t>エン</t>
    </rPh>
    <rPh sb="170" eb="172">
      <t>ゲンショウ</t>
    </rPh>
    <rPh sb="331" eb="333">
      <t>ゾウカ</t>
    </rPh>
    <rPh sb="345" eb="347">
      <t>ゾウカ</t>
    </rPh>
    <rPh sb="354" eb="356">
      <t>イッポウ</t>
    </rPh>
    <rPh sb="357" eb="359">
      <t>キュウスイ</t>
    </rPh>
    <rPh sb="359" eb="361">
      <t>シュウエキ</t>
    </rPh>
    <rPh sb="362" eb="364">
      <t>チョッケツ</t>
    </rPh>
    <rPh sb="367" eb="370">
      <t>ユウシュウリツ</t>
    </rPh>
    <rPh sb="372" eb="375">
      <t>ゼンネンヒ</t>
    </rPh>
    <rPh sb="383" eb="385">
      <t>ゲンショウ</t>
    </rPh>
    <rPh sb="390" eb="392">
      <t>ユウシュウ</t>
    </rPh>
    <rPh sb="392" eb="394">
      <t>スイリョウ</t>
    </rPh>
    <rPh sb="395" eb="396">
      <t>ヨコ</t>
    </rPh>
    <rPh sb="404" eb="406">
      <t>ロウスイ</t>
    </rPh>
    <rPh sb="406" eb="407">
      <t>トウ</t>
    </rPh>
    <rPh sb="408" eb="410">
      <t>タイサク</t>
    </rPh>
    <rPh sb="411" eb="412">
      <t>ト</t>
    </rPh>
    <rPh sb="413" eb="414">
      <t>ク</t>
    </rPh>
    <rPh sb="415" eb="417">
      <t>ヒツヨウ</t>
    </rPh>
    <rPh sb="421" eb="422">
      <t>カンガ</t>
    </rPh>
    <phoneticPr fontId="4"/>
  </si>
  <si>
    <t>　”有形固定資産減価償却率”は若干の増加傾向を示している。これは取得した資産の減価償却が毎年進んでいることを示しており、時間の経過とともに資産の老朽化が進んでいることがわかる。
また、一方で法定耐用年数を超えた管路延長の割合を表す”管路経年化率”は前年度から増加しつつある。
　これは、平成30年度にアセットマネジメントを実施したことによるものであり、この結果を踏まえ、管路の更新計画および整備計画の見直しを行い、財政的な見通しと裏付けを得てから管路更新を実施していく。
　</t>
    <rPh sb="2" eb="4">
      <t>ユウケイ</t>
    </rPh>
    <rPh sb="4" eb="6">
      <t>コテイ</t>
    </rPh>
    <rPh sb="6" eb="8">
      <t>シサン</t>
    </rPh>
    <rPh sb="8" eb="10">
      <t>ゲンカ</t>
    </rPh>
    <rPh sb="10" eb="12">
      <t>ショウキャク</t>
    </rPh>
    <rPh sb="12" eb="13">
      <t>リツ</t>
    </rPh>
    <rPh sb="15" eb="17">
      <t>ジャッカン</t>
    </rPh>
    <rPh sb="18" eb="20">
      <t>ゾウカ</t>
    </rPh>
    <rPh sb="20" eb="22">
      <t>ケイコウ</t>
    </rPh>
    <rPh sb="23" eb="24">
      <t>シメ</t>
    </rPh>
    <rPh sb="32" eb="34">
      <t>シュトク</t>
    </rPh>
    <rPh sb="36" eb="38">
      <t>シサン</t>
    </rPh>
    <rPh sb="39" eb="41">
      <t>ゲンカ</t>
    </rPh>
    <rPh sb="41" eb="43">
      <t>ショウキャク</t>
    </rPh>
    <rPh sb="44" eb="46">
      <t>マイトシ</t>
    </rPh>
    <rPh sb="46" eb="47">
      <t>スス</t>
    </rPh>
    <rPh sb="54" eb="55">
      <t>シメ</t>
    </rPh>
    <rPh sb="60" eb="62">
      <t>ジカン</t>
    </rPh>
    <rPh sb="63" eb="65">
      <t>ケイカ</t>
    </rPh>
    <rPh sb="69" eb="71">
      <t>シサン</t>
    </rPh>
    <rPh sb="72" eb="75">
      <t>ロウキュウカ</t>
    </rPh>
    <rPh sb="76" eb="77">
      <t>スス</t>
    </rPh>
    <rPh sb="92" eb="94">
      <t>イッポウ</t>
    </rPh>
    <rPh sb="95" eb="97">
      <t>ホウテイ</t>
    </rPh>
    <rPh sb="97" eb="99">
      <t>タイヨウ</t>
    </rPh>
    <rPh sb="99" eb="101">
      <t>ネンスウ</t>
    </rPh>
    <rPh sb="102" eb="103">
      <t>コ</t>
    </rPh>
    <rPh sb="105" eb="107">
      <t>カンロ</t>
    </rPh>
    <rPh sb="107" eb="109">
      <t>エンチョウ</t>
    </rPh>
    <rPh sb="110" eb="112">
      <t>ワリアイ</t>
    </rPh>
    <rPh sb="113" eb="114">
      <t>アラワ</t>
    </rPh>
    <rPh sb="116" eb="118">
      <t>カンロ</t>
    </rPh>
    <rPh sb="118" eb="121">
      <t>ケイネンカ</t>
    </rPh>
    <rPh sb="121" eb="122">
      <t>リツ</t>
    </rPh>
    <rPh sb="129" eb="131">
      <t>ゾウカ</t>
    </rPh>
    <rPh sb="161" eb="163">
      <t>ジッシ</t>
    </rPh>
    <rPh sb="181" eb="182">
      <t>フ</t>
    </rPh>
    <phoneticPr fontId="4"/>
  </si>
  <si>
    <t>今後は、平成30年度に策定した「アセットマネジメント」により、耐用年数に達し更新時期を迎える管路の更新事業費の平準化を図りつつ財源確保や経営に与える影響を踏まえた上で計画的かつ効率的な管路更新に取り組む必要がある。これにより漏水等が減少し有収率が上昇することで給水収益の改善（経常収支比率の向上）が見込まれる。
また、受水費が令和２年度から前年比▲5％減少することから、給水原価の抑制と料金回収率の増加が期待できる。
将来に渡ってサービスの提供が安定的に維持できるよう引き続きコスト削減に取り組み経営基盤を強化していきたい。</t>
    <rPh sb="159" eb="161">
      <t>ジュスイ</t>
    </rPh>
    <rPh sb="163" eb="165">
      <t>レイワ</t>
    </rPh>
    <rPh sb="166" eb="168">
      <t>ネンド</t>
    </rPh>
    <rPh sb="185" eb="187">
      <t>キュウスイ</t>
    </rPh>
    <rPh sb="187" eb="189">
      <t>ゲンカ</t>
    </rPh>
    <rPh sb="190" eb="192">
      <t>ヨクセイ</t>
    </rPh>
    <rPh sb="193" eb="195">
      <t>リョウキン</t>
    </rPh>
    <rPh sb="195" eb="197">
      <t>カイシュウ</t>
    </rPh>
    <rPh sb="197" eb="198">
      <t>リツ</t>
    </rPh>
    <rPh sb="199" eb="200">
      <t>ゾウ</t>
    </rPh>
    <rPh sb="200" eb="201">
      <t>カ</t>
    </rPh>
    <rPh sb="202" eb="204">
      <t>キタイ</t>
    </rPh>
    <rPh sb="209" eb="211">
      <t>ショウライ</t>
    </rPh>
    <rPh sb="212" eb="213">
      <t>ワタ</t>
    </rPh>
    <rPh sb="220" eb="222">
      <t>テイキョウ</t>
    </rPh>
    <rPh sb="223" eb="226">
      <t>アンテイテキ</t>
    </rPh>
    <rPh sb="227" eb="229">
      <t>イジ</t>
    </rPh>
    <rPh sb="234" eb="235">
      <t>ヒ</t>
    </rPh>
    <rPh sb="236" eb="237">
      <t>ツヅ</t>
    </rPh>
    <rPh sb="241" eb="243">
      <t>サクゲン</t>
    </rPh>
    <rPh sb="244" eb="245">
      <t>ト</t>
    </rPh>
    <rPh sb="246" eb="247">
      <t>ク</t>
    </rPh>
    <rPh sb="248" eb="250">
      <t>ケイエイ</t>
    </rPh>
    <rPh sb="250" eb="252">
      <t>キバン</t>
    </rPh>
    <rPh sb="253" eb="255">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</si>
</sst>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0.34</c:v>
                </c:pt>
                <c:pt idx="1">
                  <c:v>0.06</c:v>
                </c:pt>
                <c:pt idx="2">
                  <c:v>0.09</c:v>
                </c:pt>
                <c:pt idx="3">
                  <c:v>0.14000000000000001</c:v>
                </c:pt>
                <c:pt idx="4">
                  <c:v>0.21</c:v>
                </c:pt>
              </c:numCache>
            </c:numRef>
          </c:val>
          <c:extLst>
            <c:ext xmlns:c16="http://schemas.microsoft.com/office/drawing/2014/chart" uri="{C3380CC4-5D6E-409C-BE32-E72D297353CC}">
              <c16:uniqueId val="{00000000-4891-4F24-B05D-B5CD480727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4891-4F24-B05D-B5CD480727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63.34</c:v>
                </c:pt>
                <c:pt idx="1">
                  <c:v>63.76</c:v>
                </c:pt>
                <c:pt idx="2">
                  <c:v>65.27</c:v>
                </c:pt>
                <c:pt idx="3">
                  <c:v>64.400000000000006</c:v>
                </c:pt>
                <c:pt idx="4">
                  <c:v>66.42</c:v>
                </c:pt>
              </c:numCache>
            </c:numRef>
          </c:val>
          <c:extLst>
            <c:ext xmlns:c16="http://schemas.microsoft.com/office/drawing/2014/chart" uri="{C3380CC4-5D6E-409C-BE32-E72D297353CC}">
              <c16:uniqueId val="{00000000-2B33-4AFE-B071-5694F14624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2B33-4AFE-B071-5694F14624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81.260000000000005</c:v>
                </c:pt>
                <c:pt idx="1">
                  <c:v>81.36</c:v>
                </c:pt>
                <c:pt idx="2">
                  <c:v>80.25</c:v>
                </c:pt>
                <c:pt idx="3">
                  <c:v>81.22</c:v>
                </c:pt>
                <c:pt idx="4">
                  <c:v>78.489999999999995</c:v>
                </c:pt>
              </c:numCache>
            </c:numRef>
          </c:val>
          <c:extLst>
            <c:ext xmlns:c16="http://schemas.microsoft.com/office/drawing/2014/chart" uri="{C3380CC4-5D6E-409C-BE32-E72D297353CC}">
              <c16:uniqueId val="{00000000-8905-4DF7-83AC-2937D8A8B6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905-4DF7-83AC-2937D8A8B6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102.29</c:v>
                </c:pt>
                <c:pt idx="1">
                  <c:v>102.03</c:v>
                </c:pt>
                <c:pt idx="2">
                  <c:v>106.72</c:v>
                </c:pt>
                <c:pt idx="3">
                  <c:v>103.24</c:v>
                </c:pt>
                <c:pt idx="4">
                  <c:v>104.26</c:v>
                </c:pt>
              </c:numCache>
            </c:numRef>
          </c:val>
          <c:extLst>
            <c:ext xmlns:c16="http://schemas.microsoft.com/office/drawing/2014/chart" uri="{C3380CC4-5D6E-409C-BE32-E72D297353CC}">
              <c16:uniqueId val="{00000000-31A1-4EA9-8593-5385FDDB86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31A1-4EA9-8593-5385FDDB86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36.46</c:v>
                </c:pt>
                <c:pt idx="1">
                  <c:v>38.69</c:v>
                </c:pt>
                <c:pt idx="2">
                  <c:v>40.65</c:v>
                </c:pt>
                <c:pt idx="3">
                  <c:v>42.78</c:v>
                </c:pt>
                <c:pt idx="4">
                  <c:v>44.7</c:v>
                </c:pt>
              </c:numCache>
            </c:numRef>
          </c:val>
          <c:extLst>
            <c:ext xmlns:c16="http://schemas.microsoft.com/office/drawing/2014/chart" uri="{C3380CC4-5D6E-409C-BE32-E72D297353CC}">
              <c16:uniqueId val="{00000000-82E6-4A9C-83EB-3E7855304D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2E6-4A9C-83EB-3E7855304D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0.09</c:v>
                </c:pt>
                <c:pt idx="1">
                  <c:v>7.0000000000000007E-2</c:v>
                </c:pt>
                <c:pt idx="2">
                  <c:v>7.0000000000000007E-2</c:v>
                </c:pt>
                <c:pt idx="3">
                  <c:v>21.61</c:v>
                </c:pt>
                <c:pt idx="4">
                  <c:v>23.25</c:v>
                </c:pt>
              </c:numCache>
            </c:numRef>
          </c:val>
          <c:extLst>
            <c:ext xmlns:c16="http://schemas.microsoft.com/office/drawing/2014/chart" uri="{C3380CC4-5D6E-409C-BE32-E72D297353CC}">
              <c16:uniqueId val="{00000000-D011-44EB-8DC4-7F2B06BCA7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D011-44EB-8DC4-7F2B06BCA7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93-42CD-8064-742DAE512F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3F93-42CD-8064-742DAE512F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571.52</c:v>
                </c:pt>
                <c:pt idx="1">
                  <c:v>532.07000000000005</c:v>
                </c:pt>
                <c:pt idx="2">
                  <c:v>554.72</c:v>
                </c:pt>
                <c:pt idx="3">
                  <c:v>593.6</c:v>
                </c:pt>
                <c:pt idx="4">
                  <c:v>613.66</c:v>
                </c:pt>
              </c:numCache>
            </c:numRef>
          </c:val>
          <c:extLst>
            <c:ext xmlns:c16="http://schemas.microsoft.com/office/drawing/2014/chart" uri="{C3380CC4-5D6E-409C-BE32-E72D297353CC}">
              <c16:uniqueId val="{00000000-E020-4892-A4B6-5100BDDE056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E020-4892-A4B6-5100BDDE056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455.3</c:v>
                </c:pt>
                <c:pt idx="1">
                  <c:v>430.41</c:v>
                </c:pt>
                <c:pt idx="2">
                  <c:v>404.61</c:v>
                </c:pt>
                <c:pt idx="3">
                  <c:v>380.73</c:v>
                </c:pt>
                <c:pt idx="4">
                  <c:v>356.18</c:v>
                </c:pt>
              </c:numCache>
            </c:numRef>
          </c:val>
          <c:extLst>
            <c:ext xmlns:c16="http://schemas.microsoft.com/office/drawing/2014/chart" uri="{C3380CC4-5D6E-409C-BE32-E72D297353CC}">
              <c16:uniqueId val="{00000000-71E3-489C-9D5A-18C927E1D8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71E3-489C-9D5A-18C927E1D8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97.62</c:v>
                </c:pt>
                <c:pt idx="1">
                  <c:v>95.9</c:v>
                </c:pt>
                <c:pt idx="2">
                  <c:v>103.09</c:v>
                </c:pt>
                <c:pt idx="3">
                  <c:v>98.34</c:v>
                </c:pt>
                <c:pt idx="4">
                  <c:v>99.22</c:v>
                </c:pt>
              </c:numCache>
            </c:numRef>
          </c:val>
          <c:extLst>
            <c:ext xmlns:c16="http://schemas.microsoft.com/office/drawing/2014/chart" uri="{C3380CC4-5D6E-409C-BE32-E72D297353CC}">
              <c16:uniqueId val="{00000000-C254-48DB-B308-2C83E7758E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C254-48DB-B308-2C83E7758E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179.88</c:v>
                </c:pt>
                <c:pt idx="1">
                  <c:v>183.05</c:v>
                </c:pt>
                <c:pt idx="2">
                  <c:v>170.5</c:v>
                </c:pt>
                <c:pt idx="3">
                  <c:v>178.7</c:v>
                </c:pt>
                <c:pt idx="4">
                  <c:v>176.94</c:v>
                </c:pt>
              </c:numCache>
            </c:numRef>
          </c:val>
          <c:extLst>
            <c:ext xmlns:c16="http://schemas.microsoft.com/office/drawing/2014/chart" uri="{C3380CC4-5D6E-409C-BE32-E72D297353CC}">
              <c16:uniqueId val="{00000000-BA87-48EF-AC4B-E0A41BF813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BA87-48EF-AC4B-E0A41BF813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38"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長野県　箕輪町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25024</v>
      </c>
      <c r="AM8" s="61"/>
      <c r="AN8" s="61"/>
      <c r="AO8" s="61"/>
      <c r="AP8" s="61"/>
      <c r="AQ8" s="61"/>
      <c r="AR8" s="61"/>
      <c r="AS8" s="61"/>
      <c r="AT8" s="52">
        <f>データ!$S$6</f>
        <v>85.91</v>
      </c>
      <c r="AU8" s="53"/>
      <c r="AV8" s="53"/>
      <c r="AW8" s="53"/>
      <c r="AX8" s="53"/>
      <c r="AY8" s="53"/>
      <c r="AZ8" s="53"/>
      <c r="BA8" s="53"/>
      <c r="BB8" s="54">
        <f>データ!$T$6</f>
        <v>291.27999999999997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75.67</v>
      </c>
      <c r="J10" s="53"/>
      <c r="K10" s="53"/>
      <c r="L10" s="53"/>
      <c r="M10" s="53"/>
      <c r="N10" s="53"/>
      <c r="O10" s="64"/>
      <c r="P10" s="54">
        <f>データ!$P$6</f>
        <v>92.4</v>
      </c>
      <c r="Q10" s="54"/>
      <c r="R10" s="54"/>
      <c r="S10" s="54"/>
      <c r="T10" s="54"/>
      <c r="U10" s="54"/>
      <c r="V10" s="54"/>
      <c r="W10" s="61">
        <f>データ!$Q$6</f>
        <v>3326</v>
      </c>
      <c r="X10" s="61"/>
      <c r="Y10" s="61"/>
      <c r="Z10" s="61"/>
      <c r="AA10" s="61"/>
      <c r="AB10" s="61"/>
      <c r="AC10" s="61"/>
      <c r="AD10" s="2"/>
      <c r="AE10" s="2"/>
      <c r="AF10" s="2"/>
      <c r="AG10" s="2"/>
      <c r="AH10" s="4"/>
      <c r="AI10" s="4"/>
      <c r="AJ10" s="4"/>
      <c r="AK10" s="4"/>
      <c r="AL10" s="61">
        <f>データ!$U$6</f>
        <v>23084</v>
      </c>
      <c r="AM10" s="61"/>
      <c r="AN10" s="61"/>
      <c r="AO10" s="61"/>
      <c r="AP10" s="61"/>
      <c r="AQ10" s="61"/>
      <c r="AR10" s="61"/>
      <c r="AS10" s="61"/>
      <c r="AT10" s="52">
        <f>データ!$V$6</f>
        <v>30.1</v>
      </c>
      <c r="AU10" s="53"/>
      <c r="AV10" s="53"/>
      <c r="AW10" s="53"/>
      <c r="AX10" s="53"/>
      <c r="AY10" s="53"/>
      <c r="AZ10" s="53"/>
      <c r="BA10" s="53"/>
      <c r="BB10" s="54">
        <f>データ!$W$6</f>
        <v>766.91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109</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lVQsPaxfTTFWhwZ8/kiw/DhCLCqP2zitpvDNoEYuCoTYa17m+dEgBnsh4e5Ki5nIM+aIItaLuS40RNlXUIww==" saltValue="fnaI+fPs9LJjo2JlbG6nQ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203831</v>
      </c>
      <c r="D6" s="34">
        <f t="shared" si="3"/>
        <v>46</v>
      </c>
      <c r="E6" s="34">
        <f t="shared" si="3"/>
        <v>1</v>
      </c>
      <c r="F6" s="34">
        <f t="shared" si="3"/>
        <v>0</v>
      </c>
      <c r="G6" s="34">
        <f t="shared" si="3"/>
        <v>1</v>
      </c>
      <c r="H6" s="34" t="str">
        <f t="shared" si="3"/>
        <v>長野県　箕輪町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75.67</v>
      </c>
      <c r="P6" s="35">
        <f t="shared" si="3"/>
        <v>92.4</v>
      </c>
      <c r="Q6" s="35">
        <f t="shared" si="3"/>
        <v>3326</v>
      </c>
      <c r="R6" s="35">
        <f t="shared" si="3"/>
        <v>25024</v>
      </c>
      <c r="S6" s="35">
        <f t="shared" si="3"/>
        <v>85.91</v>
      </c>
      <c r="T6" s="35">
        <f t="shared" si="3"/>
        <v>291.27999999999997</v>
      </c>
      <c r="U6" s="35">
        <f t="shared" si="3"/>
        <v>23084</v>
      </c>
      <c r="V6" s="35">
        <f t="shared" si="3"/>
        <v>30.1</v>
      </c>
      <c r="W6" s="35">
        <f t="shared" si="3"/>
        <v>766.91</v>
      </c>
      <c r="X6" s="36">
        <f>IF(X7="",NA(),X7)</f>
        <v>102.29</v>
      </c>
      <c r="Y6" s="36">
        <f t="shared" ref="Y6:AG6" si="4">IF(Y7="",NA(),Y7)</f>
        <v>102.03</v>
      </c>
      <c r="Z6" s="36">
        <f t="shared" si="4"/>
        <v>106.72</v>
      </c>
      <c r="AA6" s="36">
        <f t="shared" si="4"/>
        <v>103.24</v>
      </c>
      <c r="AB6" s="36">
        <f t="shared" si="4"/>
        <v>104.26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571.52</v>
      </c>
      <c r="AU6" s="36">
        <f t="shared" ref="AU6:BC6" si="6">IF(AU7="",NA(),AU7)</f>
        <v>532.07000000000005</v>
      </c>
      <c r="AV6" s="36">
        <f t="shared" si="6"/>
        <v>554.72</v>
      </c>
      <c r="AW6" s="36">
        <f t="shared" si="6"/>
        <v>593.6</v>
      </c>
      <c r="AX6" s="36">
        <f t="shared" si="6"/>
        <v>613.66</v>
      </c>
      <c r="AY6" s="36">
        <f t="shared" si="6"/>
        <v>391.54</v>
      </c>
      <c r="AZ6" s="36">
        <f t="shared" si="6"/>
        <v>384.34</v>
      </c>
      <c r="BA6" s="36">
        <f t="shared" si="6"/>
        <v>359.47</v>
      </c>
      <c r="BB6" s="36">
        <f t="shared" si="6"/>
        <v>369.69</v>
      </c>
      <c r="BC6" s="36">
        <f t="shared" si="6"/>
        <v>379.08</v>
      </c>
      <c r="BD6" s="35" t="str">
        <f>IF(BD7="","",IF(BD7="-","【-】","【"&amp;SUBSTITUTE(TEXT(BD7,"#,##0.00"),"-","△")&amp;"】"))</f>
        <v>【264.97】</v>
      </c>
      <c r="BE6" s="36">
        <f>IF(BE7="",NA(),BE7)</f>
        <v>455.3</v>
      </c>
      <c r="BF6" s="36">
        <f t="shared" ref="BF6:BN6" si="7">IF(BF7="",NA(),BF7)</f>
        <v>430.41</v>
      </c>
      <c r="BG6" s="36">
        <f t="shared" si="7"/>
        <v>404.61</v>
      </c>
      <c r="BH6" s="36">
        <f t="shared" si="7"/>
        <v>380.73</v>
      </c>
      <c r="BI6" s="36">
        <f t="shared" si="7"/>
        <v>356.18</v>
      </c>
      <c r="BJ6" s="36">
        <f t="shared" si="7"/>
        <v>386.97</v>
      </c>
      <c r="BK6" s="36">
        <f t="shared" si="7"/>
        <v>380.58</v>
      </c>
      <c r="BL6" s="36">
        <f t="shared" si="7"/>
        <v>401.79</v>
      </c>
      <c r="BM6" s="36">
        <f t="shared" si="7"/>
        <v>402.99</v>
      </c>
      <c r="BN6" s="36">
        <f t="shared" si="7"/>
        <v>398.98</v>
      </c>
      <c r="BO6" s="35" t="str">
        <f>IF(BO7="","",IF(BO7="-","【-】","【"&amp;SUBSTITUTE(TEXT(BO7,"#,##0.00"),"-","△")&amp;"】"))</f>
        <v>【266.61】</v>
      </c>
      <c r="BP6" s="36">
        <f>IF(BP7="",NA(),BP7)</f>
        <v>97.62</v>
      </c>
      <c r="BQ6" s="36">
        <f t="shared" ref="BQ6:BY6" si="8">IF(BQ7="",NA(),BQ7)</f>
        <v>95.9</v>
      </c>
      <c r="BR6" s="36">
        <f t="shared" si="8"/>
        <v>103.09</v>
      </c>
      <c r="BS6" s="36">
        <f t="shared" si="8"/>
        <v>98.34</v>
      </c>
      <c r="BT6" s="36">
        <f t="shared" si="8"/>
        <v>99.22</v>
      </c>
      <c r="BU6" s="36">
        <f t="shared" si="8"/>
        <v>101.72</v>
      </c>
      <c r="BV6" s="36">
        <f t="shared" si="8"/>
        <v>102.38</v>
      </c>
      <c r="BW6" s="36">
        <f t="shared" si="8"/>
        <v>100.12</v>
      </c>
      <c r="BX6" s="36">
        <f t="shared" si="8"/>
        <v>98.66</v>
      </c>
      <c r="BY6" s="36">
        <f t="shared" si="8"/>
        <v>98.64</v>
      </c>
      <c r="BZ6" s="35" t="str">
        <f>IF(BZ7="","",IF(BZ7="-","【-】","【"&amp;SUBSTITUTE(TEXT(BZ7,"#,##0.00"),"-","△")&amp;"】"))</f>
        <v>【103.24】</v>
      </c>
      <c r="CA6" s="36">
        <f>IF(CA7="",NA(),CA7)</f>
        <v>179.88</v>
      </c>
      <c r="CB6" s="36">
        <f t="shared" ref="CB6:CJ6" si="9">IF(CB7="",NA(),CB7)</f>
        <v>183.05</v>
      </c>
      <c r="CC6" s="36">
        <f t="shared" si="9"/>
        <v>170.5</v>
      </c>
      <c r="CD6" s="36">
        <f t="shared" si="9"/>
        <v>178.7</v>
      </c>
      <c r="CE6" s="36">
        <f t="shared" si="9"/>
        <v>176.94</v>
      </c>
      <c r="CF6" s="36">
        <f t="shared" si="9"/>
        <v>168.2</v>
      </c>
      <c r="CG6" s="36">
        <f t="shared" si="9"/>
        <v>168.67</v>
      </c>
      <c r="CH6" s="36">
        <f t="shared" si="9"/>
        <v>174.97</v>
      </c>
      <c r="CI6" s="36">
        <f t="shared" si="9"/>
        <v>178.59</v>
      </c>
      <c r="CJ6" s="36">
        <f t="shared" si="9"/>
        <v>178.92</v>
      </c>
      <c r="CK6" s="35" t="str">
        <f>IF(CK7="","",IF(CK7="-","【-】","【"&amp;SUBSTITUTE(TEXT(CK7,"#,##0.00"),"-","△")&amp;"】"))</f>
        <v>【168.38】</v>
      </c>
      <c r="CL6" s="36">
        <f>IF(CL7="",NA(),CL7)</f>
        <v>63.34</v>
      </c>
      <c r="CM6" s="36">
        <f t="shared" ref="CM6:CU6" si="10">IF(CM7="",NA(),CM7)</f>
        <v>63.76</v>
      </c>
      <c r="CN6" s="36">
        <f t="shared" si="10"/>
        <v>65.27</v>
      </c>
      <c r="CO6" s="36">
        <f t="shared" si="10"/>
        <v>64.400000000000006</v>
      </c>
      <c r="CP6" s="36">
        <f t="shared" si="10"/>
        <v>66.42</v>
      </c>
      <c r="CQ6" s="36">
        <f t="shared" si="10"/>
        <v>54.77</v>
      </c>
      <c r="CR6" s="36">
        <f t="shared" si="10"/>
        <v>54.92</v>
      </c>
      <c r="CS6" s="36">
        <f t="shared" si="10"/>
        <v>55.63</v>
      </c>
      <c r="CT6" s="36">
        <f t="shared" si="10"/>
        <v>55.03</v>
      </c>
      <c r="CU6" s="36">
        <f t="shared" si="10"/>
        <v>55.14</v>
      </c>
      <c r="CV6" s="35" t="str">
        <f>IF(CV7="","",IF(CV7="-","【-】","【"&amp;SUBSTITUTE(TEXT(CV7,"#,##0.00"),"-","△")&amp;"】"))</f>
        <v>【60.00】</v>
      </c>
      <c r="CW6" s="36">
        <f>IF(CW7="",NA(),CW7)</f>
        <v>81.260000000000005</v>
      </c>
      <c r="CX6" s="36">
        <f t="shared" ref="CX6:DF6" si="11">IF(CX7="",NA(),CX7)</f>
        <v>81.36</v>
      </c>
      <c r="CY6" s="36">
        <f t="shared" si="11"/>
        <v>80.25</v>
      </c>
      <c r="CZ6" s="36">
        <f t="shared" si="11"/>
        <v>81.22</v>
      </c>
      <c r="DA6" s="36">
        <f t="shared" si="11"/>
        <v>78.489999999999995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36.46</v>
      </c>
      <c r="DI6" s="36">
        <f t="shared" ref="DI6:DQ6" si="12">IF(DI7="",NA(),DI7)</f>
        <v>38.69</v>
      </c>
      <c r="DJ6" s="36">
        <f t="shared" si="12"/>
        <v>40.65</v>
      </c>
      <c r="DK6" s="36">
        <f t="shared" si="12"/>
        <v>42.78</v>
      </c>
      <c r="DL6" s="36">
        <f t="shared" si="12"/>
        <v>44.7</v>
      </c>
      <c r="DM6" s="36">
        <f t="shared" si="12"/>
        <v>47.46</v>
      </c>
      <c r="DN6" s="36">
        <f t="shared" si="12"/>
        <v>48.49</v>
      </c>
      <c r="DO6" s="36">
        <f t="shared" si="12"/>
        <v>48.05</v>
      </c>
      <c r="DP6" s="36">
        <f t="shared" si="12"/>
        <v>48.87</v>
      </c>
      <c r="DQ6" s="36">
        <f t="shared" si="12"/>
        <v>49.92</v>
      </c>
      <c r="DR6" s="35" t="str">
        <f>IF(DR7="","",IF(DR7="-","【-】","【"&amp;SUBSTITUTE(TEXT(DR7,"#,##0.00"),"-","△")&amp;"】"))</f>
        <v>【49.59】</v>
      </c>
      <c r="DS6" s="36">
        <f>IF(DS7="",NA(),DS7)</f>
        <v>0.09</v>
      </c>
      <c r="DT6" s="36">
        <f t="shared" ref="DT6:EB6" si="13">IF(DT7="",NA(),DT7)</f>
        <v>7.0000000000000007E-2</v>
      </c>
      <c r="DU6" s="36">
        <f t="shared" si="13"/>
        <v>7.0000000000000007E-2</v>
      </c>
      <c r="DV6" s="36">
        <f t="shared" si="13"/>
        <v>21.61</v>
      </c>
      <c r="DW6" s="36">
        <f t="shared" si="13"/>
        <v>23.25</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0.34</v>
      </c>
      <c r="EE6" s="36">
        <f t="shared" ref="EE6:EM6" si="14">IF(EE7="",NA(),EE7)</f>
        <v>0.06</v>
      </c>
      <c r="EF6" s="36">
        <f t="shared" si="14"/>
        <v>0.09</v>
      </c>
      <c r="EG6" s="36">
        <f t="shared" si="14"/>
        <v>0.14000000000000001</v>
      </c>
      <c r="EH6" s="36">
        <f t="shared" si="14"/>
        <v>0.21</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203831</v>
      </c>
      <c r="D7" s="38">
        <v>46</v>
      </c>
      <c r="E7" s="38">
        <v>1</v>
      </c>
      <c r="F7" s="38">
        <v>0</v>
      </c>
      <c r="G7" s="38">
        <v>1</v>
      </c>
      <c r="H7" s="38" t="s">
        <v>92</v>
      </c>
      <c r="I7" s="38" t="s">
        <v>93</v>
      </c>
      <c r="J7" s="38" t="s">
        <v>94</v>
      </c>
      <c r="K7" s="38" t="s">
        <v>95</v>
      </c>
      <c r="L7" s="38" t="s">
        <v>96</v>
      </c>
      <c r="M7" s="38" t="s">
        <v>97</v>
      </c>
      <c r="N7" s="39" t="s">
        <v>98</v>
      </c>
      <c r="O7" s="39">
        <v>75.67</v>
      </c>
      <c r="P7" s="39">
        <v>92.4</v>
      </c>
      <c r="Q7" s="39">
        <v>3326</v>
      </c>
      <c r="R7" s="39">
        <v>25024</v>
      </c>
      <c r="S7" s="39">
        <v>85.91</v>
      </c>
      <c r="T7" s="39">
        <v>291.27999999999997</v>
      </c>
      <c r="U7" s="39">
        <v>23084</v>
      </c>
      <c r="V7" s="39">
        <v>30.1</v>
      </c>
      <c r="W7" s="39">
        <v>766.91</v>
      </c>
      <c r="X7" s="39">
        <v>102.29</v>
      </c>
      <c r="Y7" s="39">
        <v>102.03</v>
      </c>
      <c r="Z7" s="39">
        <v>106.72</v>
      </c>
      <c r="AA7" s="39">
        <v>103.24</v>
      </c>
      <c r="AB7" s="39">
        <v>104.26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571.52</v>
      </c>
      <c r="AU7" s="39">
        <v>532.07000000000005</v>
      </c>
      <c r="AV7" s="39">
        <v>554.72</v>
      </c>
      <c r="AW7" s="39">
        <v>593.6</v>
      </c>
      <c r="AX7" s="39">
        <v>613.66</v>
      </c>
      <c r="AY7" s="39">
        <v>391.54</v>
      </c>
      <c r="AZ7" s="39">
        <v>384.34</v>
      </c>
      <c r="BA7" s="39">
        <v>359.47</v>
      </c>
      <c r="BB7" s="39">
        <v>369.69</v>
      </c>
      <c r="BC7" s="39">
        <v>379.08</v>
      </c>
      <c r="BD7" s="39">
        <v>264.97000000000003</v>
      </c>
      <c r="BE7" s="39">
        <v>455.3</v>
      </c>
      <c r="BF7" s="39">
        <v>430.41</v>
      </c>
      <c r="BG7" s="39">
        <v>404.61</v>
      </c>
      <c r="BH7" s="39">
        <v>380.73</v>
      </c>
      <c r="BI7" s="39">
        <v>356.18</v>
      </c>
      <c r="BJ7" s="39">
        <v>386.97</v>
      </c>
      <c r="BK7" s="39">
        <v>380.58</v>
      </c>
      <c r="BL7" s="39">
        <v>401.79</v>
      </c>
      <c r="BM7" s="39">
        <v>402.99</v>
      </c>
      <c r="BN7" s="39">
        <v>398.98</v>
      </c>
      <c r="BO7" s="39">
        <v>266.61</v>
      </c>
      <c r="BP7" s="39">
        <v>97.62</v>
      </c>
      <c r="BQ7" s="39">
        <v>95.9</v>
      </c>
      <c r="BR7" s="39">
        <v>103.09</v>
      </c>
      <c r="BS7" s="39">
        <v>98.34</v>
      </c>
      <c r="BT7" s="39">
        <v>99.22</v>
      </c>
      <c r="BU7" s="39">
        <v>101.72</v>
      </c>
      <c r="BV7" s="39">
        <v>102.38</v>
      </c>
      <c r="BW7" s="39">
        <v>100.12</v>
      </c>
      <c r="BX7" s="39">
        <v>98.66</v>
      </c>
      <c r="BY7" s="39">
        <v>98.64</v>
      </c>
      <c r="BZ7" s="39">
        <v>103.24</v>
      </c>
      <c r="CA7" s="39">
        <v>179.88</v>
      </c>
      <c r="CB7" s="39">
        <v>183.05</v>
      </c>
      <c r="CC7" s="39">
        <v>170.5</v>
      </c>
      <c r="CD7" s="39">
        <v>178.7</v>
      </c>
      <c r="CE7" s="39">
        <v>176.94</v>
      </c>
      <c r="CF7" s="39">
        <v>168.2</v>
      </c>
      <c r="CG7" s="39">
        <v>168.67</v>
      </c>
      <c r="CH7" s="39">
        <v>174.97</v>
      </c>
      <c r="CI7" s="39">
        <v>178.59</v>
      </c>
      <c r="CJ7" s="39">
        <v>178.92</v>
      </c>
      <c r="CK7" s="39">
        <v>168.38</v>
      </c>
      <c r="CL7" s="39">
        <v>63.34</v>
      </c>
      <c r="CM7" s="39">
        <v>63.76</v>
      </c>
      <c r="CN7" s="39">
        <v>65.27</v>
      </c>
      <c r="CO7" s="39">
        <v>64.400000000000006</v>
      </c>
      <c r="CP7" s="39">
        <v>66.42</v>
      </c>
      <c r="CQ7" s="39">
        <v>54.77</v>
      </c>
      <c r="CR7" s="39">
        <v>54.92</v>
      </c>
      <c r="CS7" s="39">
        <v>55.63</v>
      </c>
      <c r="CT7" s="39">
        <v>55.03</v>
      </c>
      <c r="CU7" s="39">
        <v>55.14</v>
      </c>
      <c r="CV7" s="39">
        <v>60</v>
      </c>
      <c r="CW7" s="39">
        <v>81.260000000000005</v>
      </c>
      <c r="CX7" s="39">
        <v>81.36</v>
      </c>
      <c r="CY7" s="39">
        <v>80.25</v>
      </c>
      <c r="CZ7" s="39">
        <v>81.22</v>
      </c>
      <c r="DA7" s="39">
        <v>78.489999999999995</v>
      </c>
      <c r="DB7" s="39">
        <v>82.89</v>
      </c>
      <c r="DC7" s="39">
        <v>82.66</v>
      </c>
      <c r="DD7" s="39">
        <v>82.04</v>
      </c>
      <c r="DE7" s="39">
        <v>81.900000000000006</v>
      </c>
      <c r="DF7" s="39">
        <v>81.39</v>
      </c>
      <c r="DG7" s="39">
        <v>89.8</v>
      </c>
      <c r="DH7" s="39">
        <v>36.46</v>
      </c>
      <c r="DI7" s="39">
        <v>38.69</v>
      </c>
      <c r="DJ7" s="39">
        <v>40.65</v>
      </c>
      <c r="DK7" s="39">
        <v>42.78</v>
      </c>
      <c r="DL7" s="39">
        <v>44.7</v>
      </c>
      <c r="DM7" s="39">
        <v>47.46</v>
      </c>
      <c r="DN7" s="39">
        <v>48.49</v>
      </c>
      <c r="DO7" s="39">
        <v>48.05</v>
      </c>
      <c r="DP7" s="39">
        <v>48.87</v>
      </c>
      <c r="DQ7" s="39">
        <v>49.92</v>
      </c>
      <c r="DR7" s="39">
        <v>49.59</v>
      </c>
      <c r="DS7" s="39">
        <v>0.09</v>
      </c>
      <c r="DT7" s="39">
        <v>7.0000000000000007E-2</v>
      </c>
      <c r="DU7" s="39">
        <v>7.0000000000000007E-2</v>
      </c>
      <c r="DV7" s="39">
        <v>21.61</v>
      </c>
      <c r="DW7" s="39">
        <v>23.25</v>
      </c>
      <c r="DX7" s="39">
        <v>9.7100000000000009</v>
      </c>
      <c r="DY7" s="39">
        <v>12.79</v>
      </c>
      <c r="DZ7" s="39">
        <v>13.39</v>
      </c>
      <c r="EA7" s="39">
        <v>14.85</v>
      </c>
      <c r="EB7" s="39">
        <v>16.88</v>
      </c>
      <c r="EC7" s="39">
        <v>19.440000000000001</v>
      </c>
      <c r="ED7" s="39">
        <v>0.34</v>
      </c>
      <c r="EE7" s="39">
        <v>0.06</v>
      </c>
      <c r="EF7" s="39">
        <v>0.09</v>
      </c>
      <c r="EG7" s="39">
        <v>0.14000000000000001</v>
      </c>
      <c r="EH7" s="39">
        <v>0.21</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ke020765</cp:lastModifiedBy>
  <cp:lastPrinted>2021-01-26T08:23:27Z</cp:lastPrinted>
  <dcterms:created xsi:type="dcterms:W3CDTF">2020-12-04T02:08:36Z</dcterms:created>
  <dcterms:modified xsi:type="dcterms:W3CDTF">2021-01-26T09:03:31Z</dcterms:modified>
  <cp:category/>
</cp:coreProperties>
</file>