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wanfsv01\LGWAN接続系共有\910_水道課\10_水道管理係\公表『経営比較分析表』\令和2年度\提出用\"/>
    </mc:Choice>
  </mc:AlternateContent>
  <workbookProtection workbookAlgorithmName="SHA-512" workbookHashValue="+qsYMMJf9TupTkFnPkmu87G1bLrqpBQPBXtocHJRPmEtDp5QDzOILxWSsFBhN6nLgGdIHc41KQiTAsj0iA0ppg==" workbookSaltValue="U8pe4URuEln5S0g5F3+1y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<sst xmlns="http://schemas.openxmlformats.org/spreadsheetml/2006/main" count="231" uniqueCount="117">
  <si>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</si>
  <si>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</si>
  <si>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</si>
  <si>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</si>
  <si>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</si>
  <si>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</si>
  <si>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</si>
  <si>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</si>
  <si>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</si>
  <si>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</si>
  <si>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</si>
  <si>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</si>
  <si>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</si>
  <si>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</si>
  <si>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</si>
  <si>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</si>
  <si>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</si>
  <si>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</si>
  <si>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</si>
  <si>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</si>
  <si>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</si>
  <si>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</si>
  <si>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</si>
  <si>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</si>
  <si>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</si>
  <si>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</si>
  <si>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</si>
  <si>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</si>
  <si>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</si>
  <si>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</si>
  <si>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</si>
  <si>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</si>
  <si>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</si>
  <si>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</si>
  <si>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</si>
  <si>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</si>
  <si>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</si>
  <si>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</si>
  <si>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</si>
  <si>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</si>
  <si>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</si>
  <si>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</si>
  <si>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</si>
  <si>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</si>
  <si>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</si>
  <si>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</si>
  <si>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</si>
  <si>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</si>
  <si>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</si>
  <si>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</si>
  <si>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</si>
  <si>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</si>
  <si>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</si>
  <si>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</si>
  <si>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</si>
  <si>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</si>
  <si>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</si>
  <si>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</si>
  <si>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</si>
  <si>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</si>
  <si>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</si>
  <si>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</si>
  <si>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</si>
  <si>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</si>
  <si>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</si>
  <si>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</si>
  <si>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</si>
  <si>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</si>
  <si>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</si>
  <si>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</si>
  <si>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</si>
  <si>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</si>
  <si>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</si>
  <si>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</si>
  <si>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</si>
  <si>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</si>
  <si>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</si>
  <si>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</si>
  <si>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</si>
  <si>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</si>
  <si>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</si>
  <si>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</si>
  <si>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</si>
  <si>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</si>
  <si>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</si>
  <si>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</si>
  <si>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</si>
  <si>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</si>
  <si>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</si>
  <si>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</si>
  <si>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</si>
  <si>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</si>
  <si>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</si>
  <si>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</si>
  <si>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</si>
  <si>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</si>
  <si>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箕輪町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</si>
  <si>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</si>
  <si>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</si>
  <si>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</si>
  <si>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</si>
  <si>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</si>
  <si>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</si>
  <si>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</si>
  <si>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</si>
  <si>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</si>
  <si>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</si>
  <si>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</si>
  <si>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</si>
  <si>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</si>
  <si>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</si>
  <si>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</si>
  <si>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</si>
  <si>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</si>
  <si>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□現状分析
　使用料収入や一般会計からの繰入金等の収益で、維持管理費や支払利息等の費用をどの程度賄えているかを表す”経常収支比率”は平成27年度以降は100％を超えている。しかしながら平成25年度以降、累積欠損金が継続して発生している。今後は、公共への統合による処理場の維持管理費の減少、平成30年4月からの使用料の値上げ等の影響により、累積欠損金比率は減少していく見込み。収支の内訳では、下水道使用料が増加、一般会計補助金・減価償却費・企業債償還利息が減少している。
　一方で必要な経費を使用料収入でどれだけ賄えているかを表す”</t>
    </r>
    <r>
      <rPr>
        <sz val="10"/>
        <color rgb="FFFF0000"/>
        <rFont val="ＭＳ ゴシック"/>
        <family val="3"/>
        <charset val="128"/>
      </rPr>
      <t>経費回収率”は、前年度と同程度で推移している。</t>
    </r>
    <r>
      <rPr>
        <sz val="10"/>
        <rFont val="ＭＳ ゴシック"/>
        <family val="3"/>
        <charset val="128"/>
      </rPr>
      <t xml:space="preserve">
　１年以内に支払うべき債務に対して支払うことができる現金等の比率を表す”流動比率”は一般的に求められる指標値である100％を大きく下回っている。令和元年度は流動資産が増加したことにより平均値を上回っている。
　料金収入に対する企業債残高の割合である”企業債残高対事業規模比率”は、増減があるものの平均値を大きく下回っている。水洗化率は、水洗化人口の計上方々を見直したことにより前年5ポイント増加したが、平均値を下回っている。
■現状分析からみた課題
　見かけの収支上は赤字ではないが、多額の一般会計補助金が充当されており、経費回収率も100％に達していない。独立採算を図るためには支出の削減、収入の増加に取り組む必要がある。</t>
    </r>
    <rPh sb="1" eb="3">
      <t>ゲンジョウ</t>
    </rPh>
    <rPh sb="3" eb="5">
      <t>ブンセキ</t>
    </rPh>
    <rPh sb="7" eb="9">
      <t>シヨウ</t>
    </rPh>
    <rPh sb="9" eb="10">
      <t>リョウ</t>
    </rPh>
    <rPh sb="58" eb="60">
      <t>ケイジョウ</t>
    </rPh>
    <rPh sb="60" eb="62">
      <t>シュウシ</t>
    </rPh>
    <rPh sb="62" eb="64">
      <t>ヒリツ</t>
    </rPh>
    <rPh sb="66" eb="68">
      <t>ヘイセイ</t>
    </rPh>
    <rPh sb="70" eb="72">
      <t>ネンド</t>
    </rPh>
    <rPh sb="72" eb="74">
      <t>イコウ</t>
    </rPh>
    <rPh sb="80" eb="81">
      <t>コ</t>
    </rPh>
    <rPh sb="92" eb="94">
      <t>ヘイセイ</t>
    </rPh>
    <rPh sb="96" eb="98">
      <t>ネンド</t>
    </rPh>
    <rPh sb="98" eb="100">
      <t>イコウ</t>
    </rPh>
    <rPh sb="101" eb="103">
      <t>ルイセキ</t>
    </rPh>
    <rPh sb="103" eb="106">
      <t>ケッソンキン</t>
    </rPh>
    <rPh sb="107" eb="109">
      <t>ケイゾク</t>
    </rPh>
    <rPh sb="111" eb="113">
      <t>ハッセイ</t>
    </rPh>
    <rPh sb="118" eb="120">
      <t>コンゴ</t>
    </rPh>
    <rPh sb="122" eb="124">
      <t>コウキョウ</t>
    </rPh>
    <rPh sb="126" eb="128">
      <t>トウゴウ</t>
    </rPh>
    <rPh sb="131" eb="134">
      <t>ショリジョウ</t>
    </rPh>
    <rPh sb="135" eb="137">
      <t>イジ</t>
    </rPh>
    <rPh sb="137" eb="140">
      <t>カンリヒ</t>
    </rPh>
    <rPh sb="141" eb="143">
      <t>ゲンショウ</t>
    </rPh>
    <rPh sb="144" eb="146">
      <t>ヘイセイ</t>
    </rPh>
    <rPh sb="148" eb="149">
      <t>ネン</t>
    </rPh>
    <rPh sb="150" eb="151">
      <t>ガツ</t>
    </rPh>
    <rPh sb="154" eb="157">
      <t>シヨウリョウ</t>
    </rPh>
    <rPh sb="158" eb="160">
      <t>ネア</t>
    </rPh>
    <rPh sb="161" eb="162">
      <t>トウ</t>
    </rPh>
    <rPh sb="163" eb="165">
      <t>エイキョウ</t>
    </rPh>
    <rPh sb="169" eb="171">
      <t>ルイセキ</t>
    </rPh>
    <rPh sb="171" eb="174">
      <t>ケッソンキン</t>
    </rPh>
    <rPh sb="174" eb="176">
      <t>ヒリツ</t>
    </rPh>
    <rPh sb="177" eb="179">
      <t>ゲンショウ</t>
    </rPh>
    <rPh sb="183" eb="185">
      <t>ミコ</t>
    </rPh>
    <rPh sb="187" eb="189">
      <t>シュウシ</t>
    </rPh>
    <rPh sb="190" eb="192">
      <t>ウチワケ</t>
    </rPh>
    <rPh sb="195" eb="198">
      <t>ゲスイドウ</t>
    </rPh>
    <rPh sb="198" eb="201">
      <t>シヨウリョウ</t>
    </rPh>
    <rPh sb="202" eb="204">
      <t>ゾウカ</t>
    </rPh>
    <rPh sb="205" eb="207">
      <t>イッパン</t>
    </rPh>
    <rPh sb="207" eb="209">
      <t>カイケイ</t>
    </rPh>
    <rPh sb="209" eb="212">
      <t>ホジョキン</t>
    </rPh>
    <rPh sb="213" eb="215">
      <t>ゲンカ</t>
    </rPh>
    <rPh sb="215" eb="217">
      <t>ショウキャク</t>
    </rPh>
    <rPh sb="217" eb="218">
      <t>ヒ</t>
    </rPh>
    <rPh sb="219" eb="221">
      <t>キギョウ</t>
    </rPh>
    <rPh sb="221" eb="222">
      <t>サイ</t>
    </rPh>
    <rPh sb="222" eb="224">
      <t>ショウカン</t>
    </rPh>
    <rPh sb="224" eb="226">
      <t>リソク</t>
    </rPh>
    <rPh sb="227" eb="229">
      <t>ゲンショウ</t>
    </rPh>
    <rPh sb="236" eb="238">
      <t>イッポウ</t>
    </rPh>
    <rPh sb="239" eb="241">
      <t>ヒツヨウ</t>
    </rPh>
    <rPh sb="242" eb="244">
      <t>ケイヒ</t>
    </rPh>
    <rPh sb="245" eb="247">
      <t>シヨウ</t>
    </rPh>
    <rPh sb="247" eb="248">
      <t>リョウ</t>
    </rPh>
    <rPh sb="248" eb="250">
      <t>シュウニュウ</t>
    </rPh>
    <rPh sb="255" eb="256">
      <t>マカナ</t>
    </rPh>
    <rPh sb="262" eb="263">
      <t>アラワ</t>
    </rPh>
    <rPh sb="273" eb="276">
      <t>ゼンネンド</t>
    </rPh>
    <rPh sb="277" eb="280">
      <t>ドウテイド</t>
    </rPh>
    <rPh sb="281" eb="283">
      <t>スイイ</t>
    </rPh>
    <rPh sb="319" eb="321">
      <t>ヒリツ</t>
    </rPh>
    <rPh sb="322" eb="323">
      <t>アラワ</t>
    </rPh>
    <rPh sb="325" eb="327">
      <t>リュウドウ</t>
    </rPh>
    <rPh sb="327" eb="329">
      <t>ヒリツ</t>
    </rPh>
    <rPh sb="331" eb="333">
      <t>イッパン</t>
    </rPh>
    <rPh sb="333" eb="334">
      <t>テキ</t>
    </rPh>
    <rPh sb="335" eb="336">
      <t>モト</t>
    </rPh>
    <rPh sb="340" eb="342">
      <t>シヒョウ</t>
    </rPh>
    <rPh sb="342" eb="343">
      <t>アタイ</t>
    </rPh>
    <rPh sb="351" eb="352">
      <t>オオ</t>
    </rPh>
    <rPh sb="354" eb="356">
      <t>シタマワ</t>
    </rPh>
    <rPh sb="361" eb="363">
      <t>レイワ</t>
    </rPh>
    <rPh sb="363" eb="364">
      <t>ガン</t>
    </rPh>
    <rPh sb="364" eb="366">
      <t>ネンド</t>
    </rPh>
    <rPh sb="372" eb="374">
      <t>ゾウカ</t>
    </rPh>
    <rPh sb="381" eb="384">
      <t>ヘイキンチ</t>
    </rPh>
    <rPh sb="385" eb="387">
      <t>ウワマワ</t>
    </rPh>
    <rPh sb="414" eb="416">
      <t>キギョウ</t>
    </rPh>
    <rPh sb="416" eb="417">
      <t>サイ</t>
    </rPh>
    <rPh sb="417" eb="419">
      <t>ザンダカ</t>
    </rPh>
    <rPh sb="419" eb="420">
      <t>タイ</t>
    </rPh>
    <rPh sb="420" eb="422">
      <t>ジギョウ</t>
    </rPh>
    <rPh sb="422" eb="424">
      <t>キボ</t>
    </rPh>
    <rPh sb="424" eb="426">
      <t>ヒリツ</t>
    </rPh>
    <rPh sb="437" eb="439">
      <t>ヘイキン</t>
    </rPh>
    <rPh sb="439" eb="440">
      <t>アタイ</t>
    </rPh>
    <rPh sb="451" eb="454">
      <t>スイセンカ</t>
    </rPh>
    <rPh sb="454" eb="455">
      <t>リツ</t>
    </rPh>
    <rPh sb="457" eb="460">
      <t>スイセンカ</t>
    </rPh>
    <rPh sb="460" eb="462">
      <t>ジンコウ</t>
    </rPh>
    <rPh sb="463" eb="465">
      <t>ケイジョウ</t>
    </rPh>
    <rPh sb="465" eb="467">
      <t>ホウボウ</t>
    </rPh>
    <rPh sb="468" eb="470">
      <t>ミナオ</t>
    </rPh>
    <rPh sb="484" eb="486">
      <t>ゾウカ</t>
    </rPh>
    <rPh sb="490" eb="492">
      <t>ヘイキン</t>
    </rPh>
    <rPh sb="492" eb="493">
      <t>チ</t>
    </rPh>
    <rPh sb="494" eb="496">
      <t>シタマワ</t>
    </rPh>
    <rPh sb="503" eb="505">
      <t>ゲンジョウ</t>
    </rPh>
    <rPh sb="505" eb="507">
      <t>ブンセキ</t>
    </rPh>
    <rPh sb="511" eb="513">
      <t>カダイ</t>
    </rPh>
    <rPh sb="515" eb="516">
      <t>ミ</t>
    </rPh>
    <rPh sb="519" eb="521">
      <t>シュウシ</t>
    </rPh>
    <rPh sb="521" eb="522">
      <t>ウエ</t>
    </rPh>
    <rPh sb="523" eb="525">
      <t>アカジ</t>
    </rPh>
    <rPh sb="531" eb="533">
      <t>タガク</t>
    </rPh>
    <rPh sb="534" eb="536">
      <t>イッパン</t>
    </rPh>
    <rPh sb="536" eb="538">
      <t>カイケイ</t>
    </rPh>
    <rPh sb="538" eb="541">
      <t>ホジョキン</t>
    </rPh>
    <rPh sb="542" eb="544">
      <t>ジュウトウ</t>
    </rPh>
    <rPh sb="550" eb="552">
      <t>ケイヒ</t>
    </rPh>
    <rPh sb="552" eb="554">
      <t>カイシュウ</t>
    </rPh>
    <rPh sb="554" eb="555">
      <t>リツ</t>
    </rPh>
    <rPh sb="561" eb="562">
      <t>タッ</t>
    </rPh>
    <rPh sb="568" eb="570">
      <t>ドクリツ</t>
    </rPh>
    <rPh sb="570" eb="572">
      <t>サイサン</t>
    </rPh>
    <rPh sb="573" eb="574">
      <t>ハカ</t>
    </rPh>
    <rPh sb="579" eb="581">
      <t>シシュツ</t>
    </rPh>
    <rPh sb="582" eb="584">
      <t>サクゲン</t>
    </rPh>
    <rPh sb="585" eb="587">
      <t>シュウニュウ</t>
    </rPh>
    <rPh sb="588" eb="590">
      <t>ゾウカ</t>
    </rPh>
    <rPh sb="591" eb="592">
      <t>ト</t>
    </rPh>
    <rPh sb="593" eb="594">
      <t>ク</t>
    </rPh>
    <rPh sb="595" eb="597">
      <t>ヒツヨウ</t>
    </rPh>
    <phoneticPr fontId="4"/>
  </si>
  <si>
    <t>□現状分析
　町の保有する資産について、減価償却がどの程度進んでいるかを表す”有形固定資産減価償却率”は増加傾向にあり、時間の経過とともに資産の老朽化が進んでいることがわかる。
　耐用年数を超過した管渠はないため、”管渠老朽化率”はゼロとなっている。
■現状分析からみた課題
　時間の経過とともに減価償却が増加しているが特に問題はなく、耐用年数を超過した管渠はないため現時点での課題はないが、将来の下水道施設の改築更新に留意する必要がある。</t>
    <rPh sb="1" eb="3">
      <t>ゲンジョウ</t>
    </rPh>
    <rPh sb="3" eb="5">
      <t>ブンセキ</t>
    </rPh>
    <rPh sb="7" eb="8">
      <t>マチ</t>
    </rPh>
    <rPh sb="9" eb="11">
      <t>ホユウ</t>
    </rPh>
    <rPh sb="39" eb="41">
      <t>ユウケイ</t>
    </rPh>
    <rPh sb="41" eb="43">
      <t>コテイ</t>
    </rPh>
    <rPh sb="43" eb="45">
      <t>シサン</t>
    </rPh>
    <rPh sb="45" eb="47">
      <t>ゲンカ</t>
    </rPh>
    <rPh sb="47" eb="49">
      <t>ショウキャク</t>
    </rPh>
    <rPh sb="49" eb="50">
      <t>リツ</t>
    </rPh>
    <rPh sb="52" eb="54">
      <t>ゾウカ</t>
    </rPh>
    <rPh sb="54" eb="56">
      <t>ケイコウ</t>
    </rPh>
    <rPh sb="60" eb="62">
      <t>ジカン</t>
    </rPh>
    <rPh sb="63" eb="65">
      <t>ケイカ</t>
    </rPh>
    <rPh sb="69" eb="71">
      <t>シサン</t>
    </rPh>
    <rPh sb="76" eb="77">
      <t>スス</t>
    </rPh>
    <rPh sb="90" eb="92">
      <t>タイヨウ</t>
    </rPh>
    <rPh sb="92" eb="94">
      <t>ネンスウ</t>
    </rPh>
    <rPh sb="95" eb="97">
      <t>チョウカ</t>
    </rPh>
    <rPh sb="99" eb="101">
      <t>カンキョ</t>
    </rPh>
    <rPh sb="108" eb="110">
      <t>カンキョ</t>
    </rPh>
    <rPh sb="110" eb="113">
      <t>ロウキュウカ</t>
    </rPh>
    <rPh sb="113" eb="114">
      <t>リツ</t>
    </rPh>
    <phoneticPr fontId="4"/>
  </si>
  <si>
    <t xml:space="preserve">　経営面では、一般会計からの補助金を繰り入れていること、経費回収率が100％に満たないこと、流動比率が低いこと等が課題である。事業の効率化等による支出の削減を図っていくとともに、必要な下水道使用料を確保するために、平成30年度4月（7月徴収分）から使用料の平均10％値上げ改定を実施した。
　管渠施設の老朽化は進んでいないが、不明水対策と処理場の長寿命化、耐震化が必要である。現在1処理区域において実施している不明水調査と、策定中である「ストックマネジメント」により、次年度以降、耐用年数に達し更新時期を迎える管路の更新事業費の平準化を図りつつ財源確保や経営に与える影響を踏まえた上で計画的かつ効率的な管路更新に取り組んでいく。
</t>
    <rPh sb="1" eb="3">
      <t>ケイエイ</t>
    </rPh>
    <rPh sb="3" eb="4">
      <t>メン</t>
    </rPh>
    <rPh sb="7" eb="9">
      <t>イッパン</t>
    </rPh>
    <rPh sb="9" eb="11">
      <t>カイケイ</t>
    </rPh>
    <rPh sb="14" eb="17">
      <t>ホジョキン</t>
    </rPh>
    <rPh sb="18" eb="19">
      <t>ク</t>
    </rPh>
    <rPh sb="20" eb="21">
      <t>イ</t>
    </rPh>
    <rPh sb="28" eb="30">
      <t>ケイヒ</t>
    </rPh>
    <rPh sb="30" eb="32">
      <t>カイシュウ</t>
    </rPh>
    <rPh sb="32" eb="33">
      <t>リツ</t>
    </rPh>
    <rPh sb="39" eb="40">
      <t>ミ</t>
    </rPh>
    <rPh sb="46" eb="48">
      <t>リュウドウ</t>
    </rPh>
    <rPh sb="48" eb="50">
      <t>ヒリツ</t>
    </rPh>
    <rPh sb="51" eb="52">
      <t>ヒク</t>
    </rPh>
    <rPh sb="55" eb="56">
      <t>ナド</t>
    </rPh>
    <rPh sb="57" eb="59">
      <t>カダイ</t>
    </rPh>
    <rPh sb="63" eb="65">
      <t>ジギョウ</t>
    </rPh>
    <rPh sb="66" eb="69">
      <t>コウリツカ</t>
    </rPh>
    <rPh sb="69" eb="70">
      <t>ナド</t>
    </rPh>
    <rPh sb="73" eb="75">
      <t>シシュツ</t>
    </rPh>
    <rPh sb="76" eb="78">
      <t>サクゲン</t>
    </rPh>
    <rPh sb="79" eb="80">
      <t>ハカ</t>
    </rPh>
    <rPh sb="89" eb="91">
      <t>ヒツヨウ</t>
    </rPh>
    <rPh sb="92" eb="95">
      <t>ゲスイドウ</t>
    </rPh>
    <rPh sb="95" eb="98">
      <t>シヨウリョウ</t>
    </rPh>
    <rPh sb="99" eb="101">
      <t>カクホ</t>
    </rPh>
    <rPh sb="107" eb="109">
      <t>ヘイセイ</t>
    </rPh>
    <rPh sb="111" eb="113">
      <t>ネンド</t>
    </rPh>
    <rPh sb="114" eb="115">
      <t>ガツ</t>
    </rPh>
    <rPh sb="117" eb="118">
      <t>ガツ</t>
    </rPh>
    <rPh sb="118" eb="120">
      <t>チョウシュウ</t>
    </rPh>
    <rPh sb="120" eb="121">
      <t>ブン</t>
    </rPh>
    <rPh sb="124" eb="127">
      <t>シヨウリョウ</t>
    </rPh>
    <rPh sb="128" eb="130">
      <t>ヘイキン</t>
    </rPh>
    <rPh sb="133" eb="135">
      <t>ネア</t>
    </rPh>
    <rPh sb="136" eb="138">
      <t>カイテイ</t>
    </rPh>
    <rPh sb="139" eb="141">
      <t>ジッシ</t>
    </rPh>
    <rPh sb="146" eb="148">
      <t>カンキョ</t>
    </rPh>
    <rPh sb="148" eb="150">
      <t>シセツ</t>
    </rPh>
    <rPh sb="151" eb="154">
      <t>ロウキュウカ</t>
    </rPh>
    <rPh sb="155" eb="156">
      <t>スス</t>
    </rPh>
    <rPh sb="163" eb="165">
      <t>フメイ</t>
    </rPh>
    <rPh sb="165" eb="166">
      <t>スイ</t>
    </rPh>
    <rPh sb="166" eb="168">
      <t>タイサク</t>
    </rPh>
    <rPh sb="169" eb="172">
      <t>ショリジョウ</t>
    </rPh>
    <rPh sb="173" eb="174">
      <t>チョウ</t>
    </rPh>
    <rPh sb="174" eb="177">
      <t>ジュミョウカ</t>
    </rPh>
    <rPh sb="178" eb="181">
      <t>タイシンカ</t>
    </rPh>
    <rPh sb="182" eb="184">
      <t>ヒツヨウ</t>
    </rPh>
    <rPh sb="188" eb="190">
      <t>ゲンザイ</t>
    </rPh>
    <rPh sb="191" eb="193">
      <t>ショリ</t>
    </rPh>
    <rPh sb="193" eb="194">
      <t>ク</t>
    </rPh>
    <rPh sb="199" eb="201">
      <t>ジッシ</t>
    </rPh>
    <rPh sb="205" eb="207">
      <t>フメイ</t>
    </rPh>
    <rPh sb="207" eb="208">
      <t>ミズ</t>
    </rPh>
    <rPh sb="208" eb="210">
      <t>チョウサ</t>
    </rPh>
    <rPh sb="212" eb="215">
      <t>サクテイチュウ</t>
    </rPh>
    <rPh sb="234" eb="237">
      <t>ジネンド</t>
    </rPh>
    <rPh sb="237" eb="239">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</si>
</sst>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quot;-&quot;">
                  <c:v>0.21</c:v>
                </c:pt>
              </c:numCache>
            </c:numRef>
          </c:val>
          <c:extLst>
            <c:ext xmlns:c16="http://schemas.microsoft.com/office/drawing/2014/chart" uri="{C3380CC4-5D6E-409C-BE32-E72D297353CC}">
              <c16:uniqueId val="{00000000-5728-47E0-B972-0A88BCEAB30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5728-47E0-B972-0A88BCEAB30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57.5</c:v>
                </c:pt>
                <c:pt idx="1">
                  <c:v>57.5</c:v>
                </c:pt>
                <c:pt idx="2">
                  <c:v>43.21</c:v>
                </c:pt>
                <c:pt idx="3">
                  <c:v>64.069999999999993</c:v>
                </c:pt>
                <c:pt idx="4">
                  <c:v>62.77</c:v>
                </c:pt>
              </c:numCache>
            </c:numRef>
          </c:val>
          <c:extLst>
            <c:ext xmlns:c16="http://schemas.microsoft.com/office/drawing/2014/chart" uri="{C3380CC4-5D6E-409C-BE32-E72D297353CC}">
              <c16:uniqueId val="{00000000-5FA8-4B6A-8469-18835AAA7D4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54.06</c:v>
                </c:pt>
              </c:numCache>
            </c:numRef>
          </c:val>
          <c:smooth val="0"/>
          <c:extLst>
            <c:ext xmlns:c16="http://schemas.microsoft.com/office/drawing/2014/chart" uri="{C3380CC4-5D6E-409C-BE32-E72D297353CC}">
              <c16:uniqueId val="{00000001-5FA8-4B6A-8469-18835AAA7D4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85.43</c:v>
                </c:pt>
                <c:pt idx="1">
                  <c:v>85.53</c:v>
                </c:pt>
                <c:pt idx="2">
                  <c:v>87.46</c:v>
                </c:pt>
                <c:pt idx="3">
                  <c:v>83.97</c:v>
                </c:pt>
                <c:pt idx="4">
                  <c:v>89.12</c:v>
                </c:pt>
              </c:numCache>
            </c:numRef>
          </c:val>
          <c:extLst>
            <c:ext xmlns:c16="http://schemas.microsoft.com/office/drawing/2014/chart" uri="{C3380CC4-5D6E-409C-BE32-E72D297353CC}">
              <c16:uniqueId val="{00000000-1229-44A8-85B1-304B43F1D3A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90.11</c:v>
                </c:pt>
              </c:numCache>
            </c:numRef>
          </c:val>
          <c:smooth val="0"/>
          <c:extLst>
            <c:ext xmlns:c16="http://schemas.microsoft.com/office/drawing/2014/chart" uri="{C3380CC4-5D6E-409C-BE32-E72D297353CC}">
              <c16:uniqueId val="{00000001-1229-44A8-85B1-304B43F1D3A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100.05</c:v>
                </c:pt>
                <c:pt idx="1">
                  <c:v>100.36</c:v>
                </c:pt>
                <c:pt idx="2">
                  <c:v>100.3</c:v>
                </c:pt>
                <c:pt idx="3">
                  <c:v>100.48</c:v>
                </c:pt>
                <c:pt idx="4">
                  <c:v>100.45</c:v>
                </c:pt>
              </c:numCache>
            </c:numRef>
          </c:val>
          <c:extLst>
            <c:ext xmlns:c16="http://schemas.microsoft.com/office/drawing/2014/chart" uri="{C3380CC4-5D6E-409C-BE32-E72D297353CC}">
              <c16:uniqueId val="{00000000-FD3B-4ACF-86B4-483051E6983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99.64</c:v>
                </c:pt>
                <c:pt idx="1">
                  <c:v>99.66</c:v>
                </c:pt>
                <c:pt idx="2">
                  <c:v>100.95</c:v>
                </c:pt>
                <c:pt idx="3">
                  <c:v>101.77</c:v>
                </c:pt>
                <c:pt idx="4">
                  <c:v>101.91</c:v>
                </c:pt>
              </c:numCache>
            </c:numRef>
          </c:val>
          <c:smooth val="0"/>
          <c:extLst>
            <c:ext xmlns:c16="http://schemas.microsoft.com/office/drawing/2014/chart" uri="{C3380CC4-5D6E-409C-BE32-E72D297353CC}">
              <c16:uniqueId val="{00000001-FD3B-4ACF-86B4-483051E6983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10.24</c:v>
                </c:pt>
                <c:pt idx="1">
                  <c:v>13.29</c:v>
                </c:pt>
                <c:pt idx="2">
                  <c:v>16.5</c:v>
                </c:pt>
                <c:pt idx="3">
                  <c:v>19.47</c:v>
                </c:pt>
                <c:pt idx="4">
                  <c:v>22.34</c:v>
                </c:pt>
              </c:numCache>
            </c:numRef>
          </c:val>
          <c:extLst>
            <c:ext xmlns:c16="http://schemas.microsoft.com/office/drawing/2014/chart" uri="{C3380CC4-5D6E-409C-BE32-E72D297353CC}">
              <c16:uniqueId val="{00000000-EE29-49A0-BFE8-B8D1E55BCE2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22.41</c:v>
                </c:pt>
                <c:pt idx="1">
                  <c:v>22.9</c:v>
                </c:pt>
                <c:pt idx="2">
                  <c:v>24.87</c:v>
                </c:pt>
                <c:pt idx="3">
                  <c:v>24.13</c:v>
                </c:pt>
                <c:pt idx="4">
                  <c:v>28.19</c:v>
                </c:pt>
              </c:numCache>
            </c:numRef>
          </c:val>
          <c:smooth val="0"/>
          <c:extLst>
            <c:ext xmlns:c16="http://schemas.microsoft.com/office/drawing/2014/chart" uri="{C3380CC4-5D6E-409C-BE32-E72D297353CC}">
              <c16:uniqueId val="{00000001-EE29-49A0-BFE8-B8D1E55BCE2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AF-4B2D-885F-F8B347716E6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FAF-4B2D-885F-F8B347716E6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9.9</c:v>
                </c:pt>
                <c:pt idx="1">
                  <c:v>8.36</c:v>
                </c:pt>
                <c:pt idx="2">
                  <c:v>11.06</c:v>
                </c:pt>
                <c:pt idx="3">
                  <c:v>8.83</c:v>
                </c:pt>
                <c:pt idx="4">
                  <c:v>7.18</c:v>
                </c:pt>
              </c:numCache>
            </c:numRef>
          </c:val>
          <c:extLst>
            <c:ext xmlns:c16="http://schemas.microsoft.com/office/drawing/2014/chart" uri="{C3380CC4-5D6E-409C-BE32-E72D297353CC}">
              <c16:uniqueId val="{00000000-79F3-44E2-981D-CBEEFA8F032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214.61</c:v>
                </c:pt>
                <c:pt idx="1">
                  <c:v>225.39</c:v>
                </c:pt>
                <c:pt idx="2">
                  <c:v>224.04</c:v>
                </c:pt>
                <c:pt idx="3">
                  <c:v>227.4</c:v>
                </c:pt>
                <c:pt idx="4">
                  <c:v>127.98</c:v>
                </c:pt>
              </c:numCache>
            </c:numRef>
          </c:val>
          <c:smooth val="0"/>
          <c:extLst>
            <c:ext xmlns:c16="http://schemas.microsoft.com/office/drawing/2014/chart" uri="{C3380CC4-5D6E-409C-BE32-E72D297353CC}">
              <c16:uniqueId val="{00000001-79F3-44E2-981D-CBEEFA8F032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17.850000000000001</c:v>
                </c:pt>
                <c:pt idx="1">
                  <c:v>28.14</c:v>
                </c:pt>
                <c:pt idx="2">
                  <c:v>25.52</c:v>
                </c:pt>
                <c:pt idx="3">
                  <c:v>24.81</c:v>
                </c:pt>
                <c:pt idx="4">
                  <c:v>60.03</c:v>
                </c:pt>
              </c:numCache>
            </c:numRef>
          </c:val>
          <c:extLst>
            <c:ext xmlns:c16="http://schemas.microsoft.com/office/drawing/2014/chart" uri="{C3380CC4-5D6E-409C-BE32-E72D297353CC}">
              <c16:uniqueId val="{00000000-D715-4771-92B7-DA4AF154469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29.45</c:v>
                </c:pt>
                <c:pt idx="1">
                  <c:v>31.84</c:v>
                </c:pt>
                <c:pt idx="2">
                  <c:v>29.91</c:v>
                </c:pt>
                <c:pt idx="3">
                  <c:v>29.54</c:v>
                </c:pt>
                <c:pt idx="4">
                  <c:v>44.14</c:v>
                </c:pt>
              </c:numCache>
            </c:numRef>
          </c:val>
          <c:smooth val="0"/>
          <c:extLst>
            <c:ext xmlns:c16="http://schemas.microsoft.com/office/drawing/2014/chart" uri="{C3380CC4-5D6E-409C-BE32-E72D297353CC}">
              <c16:uniqueId val="{00000001-D715-4771-92B7-DA4AF154469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196.71</c:v>
                </c:pt>
                <c:pt idx="1">
                  <c:v>400.43</c:v>
                </c:pt>
                <c:pt idx="2">
                  <c:v>125.42</c:v>
                </c:pt>
                <c:pt idx="3">
                  <c:v>325.58999999999997</c:v>
                </c:pt>
                <c:pt idx="4">
                  <c:v>157.72</c:v>
                </c:pt>
              </c:numCache>
            </c:numRef>
          </c:val>
          <c:extLst>
            <c:ext xmlns:c16="http://schemas.microsoft.com/office/drawing/2014/chart" uri="{C3380CC4-5D6E-409C-BE32-E72D297353CC}">
              <c16:uniqueId val="{00000000-294E-4C24-81AD-D952722A8B3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654.71</c:v>
                </c:pt>
              </c:numCache>
            </c:numRef>
          </c:val>
          <c:smooth val="0"/>
          <c:extLst>
            <c:ext xmlns:c16="http://schemas.microsoft.com/office/drawing/2014/chart" uri="{C3380CC4-5D6E-409C-BE32-E72D297353CC}">
              <c16:uniqueId val="{00000001-294E-4C24-81AD-D952722A8B3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94.56</c:v>
                </c:pt>
                <c:pt idx="1">
                  <c:v>87.8</c:v>
                </c:pt>
                <c:pt idx="2">
                  <c:v>96.24</c:v>
                </c:pt>
                <c:pt idx="3">
                  <c:v>92.83</c:v>
                </c:pt>
                <c:pt idx="4">
                  <c:v>93.29</c:v>
                </c:pt>
              </c:numCache>
            </c:numRef>
          </c:val>
          <c:extLst>
            <c:ext xmlns:c16="http://schemas.microsoft.com/office/drawing/2014/chart" uri="{C3380CC4-5D6E-409C-BE32-E72D297353CC}">
              <c16:uniqueId val="{00000000-0C0A-4BF4-B288-BC92AF96CEA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65.37</c:v>
                </c:pt>
              </c:numCache>
            </c:numRef>
          </c:val>
          <c:smooth val="0"/>
          <c:extLst>
            <c:ext xmlns:c16="http://schemas.microsoft.com/office/drawing/2014/chart" uri="{C3380CC4-5D6E-409C-BE32-E72D297353CC}">
              <c16:uniqueId val="{00000001-0C0A-4BF4-B288-BC92AF96CEA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182.77</c:v>
                </c:pt>
                <c:pt idx="1">
                  <c:v>196.75</c:v>
                </c:pt>
                <c:pt idx="2">
                  <c:v>180.16</c:v>
                </c:pt>
                <c:pt idx="3">
                  <c:v>204.01</c:v>
                </c:pt>
                <c:pt idx="4">
                  <c:v>206.99</c:v>
                </c:pt>
              </c:numCache>
            </c:numRef>
          </c:val>
          <c:extLst>
            <c:ext xmlns:c16="http://schemas.microsoft.com/office/drawing/2014/chart" uri="{C3380CC4-5D6E-409C-BE32-E72D297353CC}">
              <c16:uniqueId val="{00000000-EB09-4298-B242-18B2EC8754B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228.99</c:v>
                </c:pt>
              </c:numCache>
            </c:numRef>
          </c:val>
          <c:smooth val="0"/>
          <c:extLst>
            <c:ext xmlns:c16="http://schemas.microsoft.com/office/drawing/2014/chart" uri="{C3380CC4-5D6E-409C-BE32-E72D297353CC}">
              <c16:uniqueId val="{00000001-EB09-4298-B242-18B2EC8754B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A3" sqref="A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長野県　箕輪町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25024</v>
      </c>
      <c r="AM8" s="51"/>
      <c r="AN8" s="51"/>
      <c r="AO8" s="51"/>
      <c r="AP8" s="51"/>
      <c r="AQ8" s="51"/>
      <c r="AR8" s="51"/>
      <c r="AS8" s="51"/>
      <c r="AT8" s="46">
        <f>データ!T6</f>
        <v>85.91</v>
      </c>
      <c r="AU8" s="46"/>
      <c r="AV8" s="46"/>
      <c r="AW8" s="46"/>
      <c r="AX8" s="46"/>
      <c r="AY8" s="46"/>
      <c r="AZ8" s="46"/>
      <c r="BA8" s="46"/>
      <c r="BB8" s="46">
        <f>データ!U6</f>
        <v>291.27999999999997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49.28</v>
      </c>
      <c r="J10" s="46"/>
      <c r="K10" s="46"/>
      <c r="L10" s="46"/>
      <c r="M10" s="46"/>
      <c r="N10" s="46"/>
      <c r="O10" s="46"/>
      <c r="P10" s="46">
        <f>データ!P6</f>
        <v>17.149999999999999</v>
      </c>
      <c r="Q10" s="46"/>
      <c r="R10" s="46"/>
      <c r="S10" s="46"/>
      <c r="T10" s="46"/>
      <c r="U10" s="46"/>
      <c r="V10" s="46"/>
      <c r="W10" s="46">
        <f>データ!Q6</f>
        <v>90.5</v>
      </c>
      <c r="X10" s="46"/>
      <c r="Y10" s="46"/>
      <c r="Z10" s="46"/>
      <c r="AA10" s="46"/>
      <c r="AB10" s="46"/>
      <c r="AC10" s="46"/>
      <c r="AD10" s="51">
        <f>データ!R6</f>
        <v>3938</v>
      </c>
      <c r="AE10" s="51"/>
      <c r="AF10" s="51"/>
      <c r="AG10" s="51"/>
      <c r="AH10" s="51"/>
      <c r="AI10" s="51"/>
      <c r="AJ10" s="51"/>
      <c r="AK10" s="2"/>
      <c r="AL10" s="51">
        <f>データ!V6</f>
        <v>4284</v>
      </c>
      <c r="AM10" s="51"/>
      <c r="AN10" s="51"/>
      <c r="AO10" s="51"/>
      <c r="AP10" s="51"/>
      <c r="AQ10" s="51"/>
      <c r="AR10" s="51"/>
      <c r="AS10" s="51"/>
      <c r="AT10" s="46">
        <f>データ!W6</f>
        <v>1.49</v>
      </c>
      <c r="AU10" s="46"/>
      <c r="AV10" s="46"/>
      <c r="AW10" s="46"/>
      <c r="AX10" s="46"/>
      <c r="AY10" s="46"/>
      <c r="AZ10" s="46"/>
      <c r="BA10" s="46"/>
      <c r="BB10" s="46">
        <f>データ!X6</f>
        <v>2875.17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114</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pqnu307HnDO2z5yIUEyyryBW0S7Xn6SC7sM5LNbEYc//vpLUITZsho17jzM1MgLqU9K8YIg9bUlNw87uMi4JwQ==" saltValue="o5VWn/rq7PDebnYqI2/9q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203831</v>
      </c>
      <c r="D6" s="33">
        <f t="shared" si="3"/>
        <v>46</v>
      </c>
      <c r="E6" s="33">
        <f t="shared" si="3"/>
        <v>17</v>
      </c>
      <c r="F6" s="33">
        <f t="shared" si="3"/>
        <v>5</v>
      </c>
      <c r="G6" s="33">
        <f t="shared" si="3"/>
        <v>0</v>
      </c>
      <c r="H6" s="33" t="str">
        <f t="shared" si="3"/>
        <v>長野県　箕輪町</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49.28</v>
      </c>
      <c r="P6" s="34">
        <f t="shared" si="3"/>
        <v>17.149999999999999</v>
      </c>
      <c r="Q6" s="34">
        <f t="shared" si="3"/>
        <v>90.5</v>
      </c>
      <c r="R6" s="34">
        <f t="shared" si="3"/>
        <v>3938</v>
      </c>
      <c r="S6" s="34">
        <f t="shared" si="3"/>
        <v>25024</v>
      </c>
      <c r="T6" s="34">
        <f t="shared" si="3"/>
        <v>85.91</v>
      </c>
      <c r="U6" s="34">
        <f t="shared" si="3"/>
        <v>291.27999999999997</v>
      </c>
      <c r="V6" s="34">
        <f t="shared" si="3"/>
        <v>4284</v>
      </c>
      <c r="W6" s="34">
        <f t="shared" si="3"/>
        <v>1.49</v>
      </c>
      <c r="X6" s="34">
        <f t="shared" si="3"/>
        <v>2875.17</v>
      </c>
      <c r="Y6" s="35">
        <f>IF(Y7="",NA(),Y7)</f>
        <v>100.05</v>
      </c>
      <c r="Z6" s="35">
        <f t="shared" ref="Z6:AH6" si="4">IF(Z7="",NA(),Z7)</f>
        <v>100.36</v>
      </c>
      <c r="AA6" s="35">
        <f t="shared" si="4"/>
        <v>100.3</v>
      </c>
      <c r="AB6" s="35">
        <f t="shared" si="4"/>
        <v>100.48</v>
      </c>
      <c r="AC6" s="35">
        <f t="shared" si="4"/>
        <v>100.45</v>
      </c>
      <c r="AD6" s="35">
        <f t="shared" si="4"/>
        <v>99.64</v>
      </c>
      <c r="AE6" s="35">
        <f t="shared" si="4"/>
        <v>99.66</v>
      </c>
      <c r="AF6" s="35">
        <f t="shared" si="4"/>
        <v>100.95</v>
      </c>
      <c r="AG6" s="35">
        <f t="shared" si="4"/>
        <v>101.77</v>
      </c>
      <c r="AH6" s="35">
        <f t="shared" si="4"/>
        <v>101.91</v>
      </c>
      <c r="AI6" s="34" t="str">
        <f>IF(AI7="","",IF(AI7="-","【-】","【"&amp;SUBSTITUTE(TEXT(AI7,"#,##0.00"),"-","△")&amp;"】"))</f>
        <v>【102.97】</v>
      </c>
      <c r="AJ6" s="35">
        <f>IF(AJ7="",NA(),AJ7)</f>
        <v>9.9</v>
      </c>
      <c r="AK6" s="35">
        <f t="shared" ref="AK6:AS6" si="5">IF(AK7="",NA(),AK7)</f>
        <v>8.36</v>
      </c>
      <c r="AL6" s="35">
        <f t="shared" si="5"/>
        <v>11.06</v>
      </c>
      <c r="AM6" s="35">
        <f t="shared" si="5"/>
        <v>8.83</v>
      </c>
      <c r="AN6" s="35">
        <f t="shared" si="5"/>
        <v>7.18</v>
      </c>
      <c r="AO6" s="35">
        <f t="shared" si="5"/>
        <v>214.61</v>
      </c>
      <c r="AP6" s="35">
        <f t="shared" si="5"/>
        <v>225.39</v>
      </c>
      <c r="AQ6" s="35">
        <f t="shared" si="5"/>
        <v>224.04</v>
      </c>
      <c r="AR6" s="35">
        <f t="shared" si="5"/>
        <v>227.4</v>
      </c>
      <c r="AS6" s="35">
        <f t="shared" si="5"/>
        <v>127.98</v>
      </c>
      <c r="AT6" s="34" t="str">
        <f>IF(AT7="","",IF(AT7="-","【-】","【"&amp;SUBSTITUTE(TEXT(AT7,"#,##0.00"),"-","△")&amp;"】"))</f>
        <v>【165.48】</v>
      </c>
      <c r="AU6" s="35">
        <f>IF(AU7="",NA(),AU7)</f>
        <v>17.850000000000001</v>
      </c>
      <c r="AV6" s="35">
        <f t="shared" ref="AV6:BD6" si="6">IF(AV7="",NA(),AV7)</f>
        <v>28.14</v>
      </c>
      <c r="AW6" s="35">
        <f t="shared" si="6"/>
        <v>25.52</v>
      </c>
      <c r="AX6" s="35">
        <f t="shared" si="6"/>
        <v>24.81</v>
      </c>
      <c r="AY6" s="35">
        <f t="shared" si="6"/>
        <v>60.03</v>
      </c>
      <c r="AZ6" s="35">
        <f t="shared" si="6"/>
        <v>29.45</v>
      </c>
      <c r="BA6" s="35">
        <f t="shared" si="6"/>
        <v>31.84</v>
      </c>
      <c r="BB6" s="35">
        <f t="shared" si="6"/>
        <v>29.91</v>
      </c>
      <c r="BC6" s="35">
        <f t="shared" si="6"/>
        <v>29.54</v>
      </c>
      <c r="BD6" s="35">
        <f t="shared" si="6"/>
        <v>44.14</v>
      </c>
      <c r="BE6" s="34" t="str">
        <f>IF(BE7="","",IF(BE7="-","【-】","【"&amp;SUBSTITUTE(TEXT(BE7,"#,##0.00"),"-","△")&amp;"】"))</f>
        <v>【33.84】</v>
      </c>
      <c r="BF6" s="35">
        <f>IF(BF7="",NA(),BF7)</f>
        <v>196.71</v>
      </c>
      <c r="BG6" s="35">
        <f t="shared" ref="BG6:BO6" si="7">IF(BG7="",NA(),BG7)</f>
        <v>400.43</v>
      </c>
      <c r="BH6" s="35">
        <f t="shared" si="7"/>
        <v>125.42</v>
      </c>
      <c r="BI6" s="35">
        <f t="shared" si="7"/>
        <v>325.58999999999997</v>
      </c>
      <c r="BJ6" s="35">
        <f t="shared" si="7"/>
        <v>157.72</v>
      </c>
      <c r="BK6" s="35">
        <f t="shared" si="7"/>
        <v>1081.8</v>
      </c>
      <c r="BL6" s="35">
        <f t="shared" si="7"/>
        <v>974.93</v>
      </c>
      <c r="BM6" s="35">
        <f t="shared" si="7"/>
        <v>855.8</v>
      </c>
      <c r="BN6" s="35">
        <f t="shared" si="7"/>
        <v>789.46</v>
      </c>
      <c r="BO6" s="35">
        <f t="shared" si="7"/>
        <v>654.71</v>
      </c>
      <c r="BP6" s="34" t="str">
        <f>IF(BP7="","",IF(BP7="-","【-】","【"&amp;SUBSTITUTE(TEXT(BP7,"#,##0.00"),"-","△")&amp;"】"))</f>
        <v>【765.47】</v>
      </c>
      <c r="BQ6" s="35">
        <f>IF(BQ7="",NA(),BQ7)</f>
        <v>94.56</v>
      </c>
      <c r="BR6" s="35">
        <f t="shared" ref="BR6:BZ6" si="8">IF(BR7="",NA(),BR7)</f>
        <v>87.8</v>
      </c>
      <c r="BS6" s="35">
        <f t="shared" si="8"/>
        <v>96.24</v>
      </c>
      <c r="BT6" s="35">
        <f t="shared" si="8"/>
        <v>92.83</v>
      </c>
      <c r="BU6" s="35">
        <f t="shared" si="8"/>
        <v>93.29</v>
      </c>
      <c r="BV6" s="35">
        <f t="shared" si="8"/>
        <v>52.19</v>
      </c>
      <c r="BW6" s="35">
        <f t="shared" si="8"/>
        <v>55.32</v>
      </c>
      <c r="BX6" s="35">
        <f t="shared" si="8"/>
        <v>59.8</v>
      </c>
      <c r="BY6" s="35">
        <f t="shared" si="8"/>
        <v>57.77</v>
      </c>
      <c r="BZ6" s="35">
        <f t="shared" si="8"/>
        <v>65.37</v>
      </c>
      <c r="CA6" s="34" t="str">
        <f>IF(CA7="","",IF(CA7="-","【-】","【"&amp;SUBSTITUTE(TEXT(CA7,"#,##0.00"),"-","△")&amp;"】"))</f>
        <v>【59.59】</v>
      </c>
      <c r="CB6" s="35">
        <f>IF(CB7="",NA(),CB7)</f>
        <v>182.77</v>
      </c>
      <c r="CC6" s="35">
        <f t="shared" ref="CC6:CK6" si="9">IF(CC7="",NA(),CC7)</f>
        <v>196.75</v>
      </c>
      <c r="CD6" s="35">
        <f t="shared" si="9"/>
        <v>180.16</v>
      </c>
      <c r="CE6" s="35">
        <f t="shared" si="9"/>
        <v>204.01</v>
      </c>
      <c r="CF6" s="35">
        <f t="shared" si="9"/>
        <v>206.99</v>
      </c>
      <c r="CG6" s="35">
        <f t="shared" si="9"/>
        <v>296.14</v>
      </c>
      <c r="CH6" s="35">
        <f t="shared" si="9"/>
        <v>283.17</v>
      </c>
      <c r="CI6" s="35">
        <f t="shared" si="9"/>
        <v>263.76</v>
      </c>
      <c r="CJ6" s="35">
        <f t="shared" si="9"/>
        <v>274.35000000000002</v>
      </c>
      <c r="CK6" s="35">
        <f t="shared" si="9"/>
        <v>228.99</v>
      </c>
      <c r="CL6" s="34" t="str">
        <f>IF(CL7="","",IF(CL7="-","【-】","【"&amp;SUBSTITUTE(TEXT(CL7,"#,##0.00"),"-","△")&amp;"】"))</f>
        <v>【257.86】</v>
      </c>
      <c r="CM6" s="35">
        <f>IF(CM7="",NA(),CM7)</f>
        <v>57.5</v>
      </c>
      <c r="CN6" s="35">
        <f t="shared" ref="CN6:CV6" si="10">IF(CN7="",NA(),CN7)</f>
        <v>57.5</v>
      </c>
      <c r="CO6" s="35">
        <f t="shared" si="10"/>
        <v>43.21</v>
      </c>
      <c r="CP6" s="35">
        <f t="shared" si="10"/>
        <v>64.069999999999993</v>
      </c>
      <c r="CQ6" s="35">
        <f t="shared" si="10"/>
        <v>62.77</v>
      </c>
      <c r="CR6" s="35">
        <f t="shared" si="10"/>
        <v>52.31</v>
      </c>
      <c r="CS6" s="35">
        <f t="shared" si="10"/>
        <v>60.65</v>
      </c>
      <c r="CT6" s="35">
        <f t="shared" si="10"/>
        <v>51.75</v>
      </c>
      <c r="CU6" s="35">
        <f t="shared" si="10"/>
        <v>50.68</v>
      </c>
      <c r="CV6" s="35">
        <f t="shared" si="10"/>
        <v>54.06</v>
      </c>
      <c r="CW6" s="34" t="str">
        <f>IF(CW7="","",IF(CW7="-","【-】","【"&amp;SUBSTITUTE(TEXT(CW7,"#,##0.00"),"-","△")&amp;"】"))</f>
        <v>【51.30】</v>
      </c>
      <c r="CX6" s="35">
        <f>IF(CX7="",NA(),CX7)</f>
        <v>85.43</v>
      </c>
      <c r="CY6" s="35">
        <f t="shared" ref="CY6:DG6" si="11">IF(CY7="",NA(),CY7)</f>
        <v>85.53</v>
      </c>
      <c r="CZ6" s="35">
        <f t="shared" si="11"/>
        <v>87.46</v>
      </c>
      <c r="DA6" s="35">
        <f t="shared" si="11"/>
        <v>83.97</v>
      </c>
      <c r="DB6" s="35">
        <f t="shared" si="11"/>
        <v>89.12</v>
      </c>
      <c r="DC6" s="35">
        <f t="shared" si="11"/>
        <v>84.32</v>
      </c>
      <c r="DD6" s="35">
        <f t="shared" si="11"/>
        <v>84.58</v>
      </c>
      <c r="DE6" s="35">
        <f t="shared" si="11"/>
        <v>84.84</v>
      </c>
      <c r="DF6" s="35">
        <f t="shared" si="11"/>
        <v>84.86</v>
      </c>
      <c r="DG6" s="35">
        <f t="shared" si="11"/>
        <v>90.11</v>
      </c>
      <c r="DH6" s="34" t="str">
        <f>IF(DH7="","",IF(DH7="-","【-】","【"&amp;SUBSTITUTE(TEXT(DH7,"#,##0.00"),"-","△")&amp;"】"))</f>
        <v>【86.22】</v>
      </c>
      <c r="DI6" s="35">
        <f>IF(DI7="",NA(),DI7)</f>
        <v>10.24</v>
      </c>
      <c r="DJ6" s="35">
        <f t="shared" ref="DJ6:DR6" si="12">IF(DJ7="",NA(),DJ7)</f>
        <v>13.29</v>
      </c>
      <c r="DK6" s="35">
        <f t="shared" si="12"/>
        <v>16.5</v>
      </c>
      <c r="DL6" s="35">
        <f t="shared" si="12"/>
        <v>19.47</v>
      </c>
      <c r="DM6" s="35">
        <f t="shared" si="12"/>
        <v>22.34</v>
      </c>
      <c r="DN6" s="35">
        <f t="shared" si="12"/>
        <v>22.41</v>
      </c>
      <c r="DO6" s="35">
        <f t="shared" si="12"/>
        <v>22.9</v>
      </c>
      <c r="DP6" s="35">
        <f t="shared" si="12"/>
        <v>24.87</v>
      </c>
      <c r="DQ6" s="35">
        <f t="shared" si="12"/>
        <v>24.13</v>
      </c>
      <c r="DR6" s="35">
        <f t="shared" si="12"/>
        <v>28.19</v>
      </c>
      <c r="DS6" s="34" t="str">
        <f>IF(DS7="","",IF(DS7="-","【-】","【"&amp;SUBSTITUTE(TEXT(DS7,"#,##0.00"),"-","△")&amp;"】"))</f>
        <v>【24.97】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5">
        <f t="shared" si="14"/>
        <v>0.21</v>
      </c>
      <c r="EJ6" s="35">
        <f t="shared" si="14"/>
        <v>0.01</v>
      </c>
      <c r="EK6" s="35">
        <f t="shared" si="14"/>
        <v>2.0499999999999998</v>
      </c>
      <c r="EL6" s="35">
        <f t="shared" si="14"/>
        <v>0.01</v>
      </c>
      <c r="EM6" s="35">
        <f t="shared" si="14"/>
        <v>0.01</v>
      </c>
      <c r="EN6" s="35">
        <f t="shared" si="14"/>
        <v>0.02</v>
      </c>
      <c r="EO6" s="34" t="str">
        <f>IF(EO7="","",IF(EO7="-","【-】","【"&amp;SUBSTITUTE(TEXT(EO7,"#,##0.00"),"-","△")&amp;"】"))</f>
        <v>【0.02】</v>
      </c>
    </row>
    <row r="7" spans="1:148" s="36" customFormat="1" x14ac:dyDescent="0.15">
      <c r="A7" s="28"/>
      <c r="B7" s="37">
        <v>2019</v>
      </c>
      <c r="C7" s="37">
        <v>203831</v>
      </c>
      <c r="D7" s="37">
        <v>46</v>
      </c>
      <c r="E7" s="37">
        <v>17</v>
      </c>
      <c r="F7" s="37">
        <v>5</v>
      </c>
      <c r="G7" s="37">
        <v>0</v>
      </c>
      <c r="H7" s="37" t="s">
        <v>96</v>
      </c>
      <c r="I7" s="37" t="s">
        <v>97</v>
      </c>
      <c r="J7" s="37" t="s">
        <v>98</v>
      </c>
      <c r="K7" s="37" t="s">
        <v>99</v>
      </c>
      <c r="L7" s="37" t="s">
        <v>100</v>
      </c>
      <c r="M7" s="37" t="s">
        <v>101</v>
      </c>
      <c r="N7" s="38" t="s">
        <v>102</v>
      </c>
      <c r="O7" s="38">
        <v>49.28</v>
      </c>
      <c r="P7" s="38">
        <v>17.149999999999999</v>
      </c>
      <c r="Q7" s="38">
        <v>90.5</v>
      </c>
      <c r="R7" s="38">
        <v>3938</v>
      </c>
      <c r="S7" s="38">
        <v>25024</v>
      </c>
      <c r="T7" s="38">
        <v>85.91</v>
      </c>
      <c r="U7" s="38">
        <v>291.27999999999997</v>
      </c>
      <c r="V7" s="38">
        <v>4284</v>
      </c>
      <c r="W7" s="38">
        <v>1.49</v>
      </c>
      <c r="X7" s="38">
        <v>2875.17</v>
      </c>
      <c r="Y7" s="38">
        <v>100.05</v>
      </c>
      <c r="Z7" s="38">
        <v>100.36</v>
      </c>
      <c r="AA7" s="38">
        <v>100.3</v>
      </c>
      <c r="AB7" s="38">
        <v>100.48</v>
      </c>
      <c r="AC7" s="38">
        <v>100.45</v>
      </c>
      <c r="AD7" s="38">
        <v>99.64</v>
      </c>
      <c r="AE7" s="38">
        <v>99.66</v>
      </c>
      <c r="AF7" s="38">
        <v>100.95</v>
      </c>
      <c r="AG7" s="38">
        <v>101.77</v>
      </c>
      <c r="AH7" s="38">
        <v>101.91</v>
      </c>
      <c r="AI7" s="38">
        <v>102.97</v>
      </c>
      <c r="AJ7" s="38">
        <v>9.9</v>
      </c>
      <c r="AK7" s="38">
        <v>8.36</v>
      </c>
      <c r="AL7" s="38">
        <v>11.06</v>
      </c>
      <c r="AM7" s="38">
        <v>8.83</v>
      </c>
      <c r="AN7" s="38">
        <v>7.18</v>
      </c>
      <c r="AO7" s="38">
        <v>214.61</v>
      </c>
      <c r="AP7" s="38">
        <v>225.39</v>
      </c>
      <c r="AQ7" s="38">
        <v>224.04</v>
      </c>
      <c r="AR7" s="38">
        <v>227.4</v>
      </c>
      <c r="AS7" s="38">
        <v>127.98</v>
      </c>
      <c r="AT7" s="38">
        <v>165.48</v>
      </c>
      <c r="AU7" s="38">
        <v>17.850000000000001</v>
      </c>
      <c r="AV7" s="38">
        <v>28.14</v>
      </c>
      <c r="AW7" s="38">
        <v>25.52</v>
      </c>
      <c r="AX7" s="38">
        <v>24.81</v>
      </c>
      <c r="AY7" s="38">
        <v>60.03</v>
      </c>
      <c r="AZ7" s="38">
        <v>29.45</v>
      </c>
      <c r="BA7" s="38">
        <v>31.84</v>
      </c>
      <c r="BB7" s="38">
        <v>29.91</v>
      </c>
      <c r="BC7" s="38">
        <v>29.54</v>
      </c>
      <c r="BD7" s="38">
        <v>44.14</v>
      </c>
      <c r="BE7" s="38">
        <v>33.840000000000003</v>
      </c>
      <c r="BF7" s="38">
        <v>196.71</v>
      </c>
      <c r="BG7" s="38">
        <v>400.43</v>
      </c>
      <c r="BH7" s="38">
        <v>125.42</v>
      </c>
      <c r="BI7" s="38">
        <v>325.58999999999997</v>
      </c>
      <c r="BJ7" s="38">
        <v>157.72</v>
      </c>
      <c r="BK7" s="38">
        <v>1081.8</v>
      </c>
      <c r="BL7" s="38">
        <v>974.93</v>
      </c>
      <c r="BM7" s="38">
        <v>855.8</v>
      </c>
      <c r="BN7" s="38">
        <v>789.46</v>
      </c>
      <c r="BO7" s="38">
        <v>654.71</v>
      </c>
      <c r="BP7" s="38">
        <v>765.47</v>
      </c>
      <c r="BQ7" s="38">
        <v>94.56</v>
      </c>
      <c r="BR7" s="38">
        <v>87.8</v>
      </c>
      <c r="BS7" s="38">
        <v>96.24</v>
      </c>
      <c r="BT7" s="38">
        <v>92.83</v>
      </c>
      <c r="BU7" s="38">
        <v>93.29</v>
      </c>
      <c r="BV7" s="38">
        <v>52.19</v>
      </c>
      <c r="BW7" s="38">
        <v>55.32</v>
      </c>
      <c r="BX7" s="38">
        <v>59.8</v>
      </c>
      <c r="BY7" s="38">
        <v>57.77</v>
      </c>
      <c r="BZ7" s="38">
        <v>65.37</v>
      </c>
      <c r="CA7" s="38">
        <v>59.59</v>
      </c>
      <c r="CB7" s="38">
        <v>182.77</v>
      </c>
      <c r="CC7" s="38">
        <v>196.75</v>
      </c>
      <c r="CD7" s="38">
        <v>180.16</v>
      </c>
      <c r="CE7" s="38">
        <v>204.01</v>
      </c>
      <c r="CF7" s="38">
        <v>206.99</v>
      </c>
      <c r="CG7" s="38">
        <v>296.14</v>
      </c>
      <c r="CH7" s="38">
        <v>283.17</v>
      </c>
      <c r="CI7" s="38">
        <v>263.76</v>
      </c>
      <c r="CJ7" s="38">
        <v>274.35000000000002</v>
      </c>
      <c r="CK7" s="38">
        <v>228.99</v>
      </c>
      <c r="CL7" s="38">
        <v>257.86</v>
      </c>
      <c r="CM7" s="38">
        <v>57.5</v>
      </c>
      <c r="CN7" s="38">
        <v>57.5</v>
      </c>
      <c r="CO7" s="38">
        <v>43.21</v>
      </c>
      <c r="CP7" s="38">
        <v>64.069999999999993</v>
      </c>
      <c r="CQ7" s="38">
        <v>62.77</v>
      </c>
      <c r="CR7" s="38">
        <v>52.31</v>
      </c>
      <c r="CS7" s="38">
        <v>60.65</v>
      </c>
      <c r="CT7" s="38">
        <v>51.75</v>
      </c>
      <c r="CU7" s="38">
        <v>50.68</v>
      </c>
      <c r="CV7" s="38">
        <v>54.06</v>
      </c>
      <c r="CW7" s="38">
        <v>51.3</v>
      </c>
      <c r="CX7" s="38">
        <v>85.43</v>
      </c>
      <c r="CY7" s="38">
        <v>85.53</v>
      </c>
      <c r="CZ7" s="38">
        <v>87.46</v>
      </c>
      <c r="DA7" s="38">
        <v>83.97</v>
      </c>
      <c r="DB7" s="38">
        <v>89.12</v>
      </c>
      <c r="DC7" s="38">
        <v>84.32</v>
      </c>
      <c r="DD7" s="38">
        <v>84.58</v>
      </c>
      <c r="DE7" s="38">
        <v>84.84</v>
      </c>
      <c r="DF7" s="38">
        <v>84.86</v>
      </c>
      <c r="DG7" s="38">
        <v>90.11</v>
      </c>
      <c r="DH7" s="38">
        <v>86.22</v>
      </c>
      <c r="DI7" s="38">
        <v>10.24</v>
      </c>
      <c r="DJ7" s="38">
        <v>13.29</v>
      </c>
      <c r="DK7" s="38">
        <v>16.5</v>
      </c>
      <c r="DL7" s="38">
        <v>19.47</v>
      </c>
      <c r="DM7" s="38">
        <v>22.34</v>
      </c>
      <c r="DN7" s="38">
        <v>22.41</v>
      </c>
      <c r="DO7" s="38">
        <v>22.9</v>
      </c>
      <c r="DP7" s="38">
        <v>24.87</v>
      </c>
      <c r="DQ7" s="38">
        <v>24.13</v>
      </c>
      <c r="DR7" s="38">
        <v>28.19</v>
      </c>
      <c r="DS7" s="38">
        <v>24.97</v>
      </c>
      <c r="DT7" s="38">
        <v>0</v>
      </c>
      <c r="DU7" s="38">
        <v>0</v>
      </c>
      <c r="DV7" s="38">
        <v>0</v>
      </c>
      <c r="DW7" s="38">
        <v>0</v>
      </c>
      <c r="DX7" s="38">
        <v>0</v>
      </c>
      <c r="DY7" s="38">
        <v>0</v>
      </c>
      <c r="DZ7" s="38">
        <v>0</v>
      </c>
      <c r="EA7" s="38">
        <v>0</v>
      </c>
      <c r="EB7" s="38">
        <v>0</v>
      </c>
      <c r="EC7" s="38">
        <v>0</v>
      </c>
      <c r="ED7" s="38">
        <v>0</v>
      </c>
      <c r="EE7" s="38">
        <v>0</v>
      </c>
      <c r="EF7" s="38">
        <v>0</v>
      </c>
      <c r="EG7" s="38">
        <v>0</v>
      </c>
      <c r="EH7" s="38">
        <v>0</v>
      </c>
      <c r="EI7" s="38">
        <v>0.21</v>
      </c>
      <c r="EJ7" s="38">
        <v>0.01</v>
      </c>
      <c r="EK7" s="38">
        <v>2.0499999999999998</v>
      </c>
      <c r="EL7" s="38">
        <v>0.01</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ke020765</cp:lastModifiedBy>
  <cp:lastPrinted>2021-01-26T06:04:15Z</cp:lastPrinted>
  <dcterms:created xsi:type="dcterms:W3CDTF">2020-12-04T02:36:43Z</dcterms:created>
  <dcterms:modified xsi:type="dcterms:W3CDTF">2021-01-26T06:13:46Z</dcterms:modified>
  <cp:category/>
</cp:coreProperties>
</file>