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gwanfsv01\LGWAN接続系共有\910_水道課\10_水道管理係\公表『経営比較分析表』\令和3年度\ダウンロード\"/>
    </mc:Choice>
  </mc:AlternateContent>
  <workbookProtection workbookAlgorithmName="SHA-512" workbookHashValue="X7mVcCHzyxLVEPCUnz5S6M1dOSwMiFiB/U661SpIzsgopZnJjN28ZI2EBpSHBWpwMn6A0qGRtrwYkyZLyPgz5A==" workbookSaltValue="tNztMMtg7ex32HANaIShQA=="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AT10" i="4"/>
  <c r="AL10" i="4"/>
  <c r="AD10" i="4"/>
  <c r="W10" i="4"/>
  <c r="I10" i="4"/>
  <c r="B10" i="4"/>
  <c r="BB8" i="4"/>
  <c r="AL8" i="4"/>
  <c r="AD8" i="4"/>
  <c r="P8" i="4"/>
  <c r="I8" i="4"/>
  <c r="B8" i="4"/>
</calcChain>
</file>

<file path=xl/sharedStrings.xml><?xml version="1.0" encoding="utf-8"?>
<sst xmlns="http://schemas.openxmlformats.org/spreadsheetml/2006/main" count="236" uniqueCount="116">
  <si>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</si>
  <si>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</si>
  <si>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</si>
  <si>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</si>
  <si>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</si>
  <si>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</si>
  <si>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</si>
  <si>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</si>
  <si>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</si>
  <si>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</si>
  <si>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</si>
  <si>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</si>
  <si>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</si>
  <si>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</si>
  <si>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</si>
  <si>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</si>
  <si>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</si>
  <si>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</si>
  <si>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</si>
  <si>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</si>
  <si>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</si>
  <si>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</si>
  <si>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</si>
  <si>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</si>
  <si>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</si>
  <si>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</si>
  <si>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</si>
  <si>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</si>
  <si>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</si>
  <si>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</si>
  <si>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</si>
  <si>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</si>
  <si>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</si>
  <si>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</si>
  <si>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</si>
  <si>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</si>
  <si>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</si>
  <si>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</si>
  <si>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</si>
  <si>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</si>
  <si>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</si>
  <si>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</si>
  <si>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</si>
  <si>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</si>
  <si>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</si>
  <si>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</si>
  <si>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</si>
  <si>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</si>
  <si>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</si>
  <si>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</si>
  <si>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</si>
  <si>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</si>
  <si>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</si>
  <si>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</si>
  <si>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</si>
  <si>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</si>
  <si>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</si>
  <si>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</si>
  <si>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</si>
  <si>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</si>
  <si>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</si>
  <si>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</si>
  <si>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</si>
  <si>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</si>
  <si>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</si>
  <si>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</si>
  <si>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</si>
  <si>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</si>
  <si>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</si>
  <si>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</si>
  <si>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</si>
  <si>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</si>
  <si>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</si>
  <si>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</si>
  <si>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</si>
  <si>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</si>
  <si>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</si>
  <si>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</si>
  <si>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</si>
  <si>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</si>
  <si>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</si>
  <si>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</si>
  <si>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</si>
  <si>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</si>
  <si>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</si>
  <si>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</si>
  <si>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</si>
  <si>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</si>
  <si>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</si>
  <si>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</si>
  <si>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</si>
  <si>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</si>
  <si>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</si>
  <si>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</si>
  <si>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</si>
  <si>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</si>
  <si>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長野県　箕輪町</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</si>
  <si>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</si>
  <si>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</si>
  <si>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</si>
  <si>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</si>
  <si>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</si>
  <si>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</si>
  <si>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</si>
  <si>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</si>
  <si>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</si>
  <si>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</si>
  <si>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</si>
  <si>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</si>
  <si>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</si>
  <si>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</si>
  <si>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</si>
  <si>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</si>
  <si>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xml:space="preserve">経営面では、一般会計からの補助金を繰り入れていることが課題である。事業の効率化等による支出の削減を図っていくとともに、必要な下水道使用料を確保するために、平成30年度4月（7月徴収分）から使用料の平均10％値上げ改定を実施した。
　管渠施設の老朽化は進んでいないが、不明水対策と処理場の長寿命化、耐震化が必要であり、策定した「ストックマネジメント基本計画」に基づき、更新事業費の平準化を図りつつ計画的に取り組んでいく。
</t>
    <rPh sb="27" eb="29">
      <t>カダイ</t>
    </rPh>
    <rPh sb="158" eb="160">
      <t>サクテイ</t>
    </rPh>
    <rPh sb="173" eb="175">
      <t>キホン</t>
    </rPh>
    <rPh sb="175" eb="177">
      <t>ケイカク</t>
    </rPh>
    <rPh sb="179" eb="180">
      <t>モト</t>
    </rPh>
    <phoneticPr fontId="4"/>
  </si>
  <si>
    <r>
      <t xml:space="preserve">
</t>
    </r>
    <r>
      <rPr>
        <sz val="11"/>
        <rFont val="ＭＳ ゴシック"/>
        <family val="3"/>
        <charset val="128"/>
      </rPr>
      <t>□現状分析</t>
    </r>
    <r>
      <rPr>
        <sz val="11"/>
        <color theme="0" tint="-0.34998626667073579"/>
        <rFont val="ＭＳ ゴシック"/>
        <family val="3"/>
        <charset val="128"/>
      </rPr>
      <t xml:space="preserve">
</t>
    </r>
    <r>
      <rPr>
        <sz val="11"/>
        <rFont val="ＭＳ ゴシック"/>
        <family val="3"/>
        <charset val="128"/>
      </rPr>
      <t>”有形固定資産原価償却率”は増加傾向にあり、時間の経過とともに資産の老朽化が進んでいることがわかる。対応年数を超過した管渠は無い為、”管渠老朽化率”はゼロとなっている。
■現状分析からみた課題
現時点で管渠施設の老朽化は進んでいないが、ストックマネジメントの視点を踏まえ、下水道サービスを安定的に確保していくために、計画的かつ効率的な施設管理を行う必要がある。</t>
    </r>
    <rPh sb="2" eb="4">
      <t>ゲンジョウ</t>
    </rPh>
    <rPh sb="4" eb="6">
      <t>ブンセキ</t>
    </rPh>
    <rPh sb="8" eb="10">
      <t>ユウケイ</t>
    </rPh>
    <rPh sb="10" eb="12">
      <t>コテイ</t>
    </rPh>
    <rPh sb="12" eb="14">
      <t>シサン</t>
    </rPh>
    <rPh sb="14" eb="16">
      <t>ゲンカ</t>
    </rPh>
    <rPh sb="16" eb="18">
      <t>ショウキャク</t>
    </rPh>
    <rPh sb="18" eb="19">
      <t>リツ</t>
    </rPh>
    <rPh sb="21" eb="23">
      <t>ゾウカ</t>
    </rPh>
    <rPh sb="23" eb="25">
      <t>ケイコウ</t>
    </rPh>
    <rPh sb="29" eb="31">
      <t>ジカン</t>
    </rPh>
    <rPh sb="32" eb="34">
      <t>ケイカ</t>
    </rPh>
    <rPh sb="38" eb="40">
      <t>シサン</t>
    </rPh>
    <rPh sb="41" eb="44">
      <t>ロウキュウカ</t>
    </rPh>
    <rPh sb="45" eb="46">
      <t>スス</t>
    </rPh>
    <rPh sb="57" eb="59">
      <t>タイオウ</t>
    </rPh>
    <rPh sb="59" eb="61">
      <t>ネンスウ</t>
    </rPh>
    <rPh sb="62" eb="64">
      <t>チョウカ</t>
    </rPh>
    <rPh sb="66" eb="68">
      <t>カンキョ</t>
    </rPh>
    <rPh sb="69" eb="70">
      <t>ナ</t>
    </rPh>
    <rPh sb="71" eb="72">
      <t>タメ</t>
    </rPh>
    <rPh sb="74" eb="76">
      <t>カンキョ</t>
    </rPh>
    <rPh sb="76" eb="79">
      <t>ロウキュウカ</t>
    </rPh>
    <rPh sb="79" eb="80">
      <t>リツ</t>
    </rPh>
    <rPh sb="94" eb="96">
      <t>ゲンジョウ</t>
    </rPh>
    <rPh sb="96" eb="98">
      <t>ブンセキ</t>
    </rPh>
    <rPh sb="102" eb="104">
      <t>カダイ</t>
    </rPh>
    <phoneticPr fontId="4"/>
  </si>
  <si>
    <t>□現状分析
　使用料収入や一般会計からの繰入金等の収益で、維持管理費や支払利息等の費用をどの程度賄えているかを表す”経常収支比率”は長期前受金戻入益の増加と、企業債償還金利息の減少により9.7ポイント増加している。収支上は黒字で累積欠損金は発生していない。
　また、必要な経費を使用料収入でどれだけ賄えているかを表す”経費回収率”も使用料収入が増加するとともに、減価償却費が減少したことにより、改善している。
　１年以内に支払うべき債務に対して支払うことができる現金等の比率を表す”流動比率”は一般的に求められる指標値である100％を下回っているが、平成26年度以降は平均値を上回っている　
　水洗化率は接続推進の取組等により前年度比2.3ポイント改善した。
■現状分析からみた課題
　見かけの収支上は赤字ではないが、独立採算を図るためには支出の削減、収入の増加に取り組む必要がある。</t>
    <rPh sb="66" eb="68">
      <t>チョウキ</t>
    </rPh>
    <rPh sb="68" eb="70">
      <t>マエウ</t>
    </rPh>
    <rPh sb="70" eb="71">
      <t>キン</t>
    </rPh>
    <rPh sb="71" eb="72">
      <t>モド</t>
    </rPh>
    <rPh sb="72" eb="73">
      <t>イ</t>
    </rPh>
    <rPh sb="73" eb="74">
      <t>エキ</t>
    </rPh>
    <rPh sb="75" eb="77">
      <t>ゾウカ</t>
    </rPh>
    <rPh sb="79" eb="81">
      <t>キギョウ</t>
    </rPh>
    <rPh sb="81" eb="82">
      <t>サイ</t>
    </rPh>
    <rPh sb="82" eb="84">
      <t>ショウカン</t>
    </rPh>
    <rPh sb="84" eb="85">
      <t>キン</t>
    </rPh>
    <rPh sb="85" eb="87">
      <t>リソク</t>
    </rPh>
    <rPh sb="88" eb="90">
      <t>ゲンショウ</t>
    </rPh>
    <rPh sb="100" eb="102">
      <t>ゾウカ</t>
    </rPh>
    <rPh sb="166" eb="169">
      <t>シヨウリョウ</t>
    </rPh>
    <rPh sb="169" eb="171">
      <t>シュウニュウ</t>
    </rPh>
    <rPh sb="172" eb="174">
      <t>ゾウカ</t>
    </rPh>
    <rPh sb="181" eb="183">
      <t>ゲンカ</t>
    </rPh>
    <rPh sb="183" eb="185">
      <t>ショウキャク</t>
    </rPh>
    <rPh sb="185" eb="186">
      <t>ヒ</t>
    </rPh>
    <rPh sb="187" eb="189">
      <t>ゲンショウ</t>
    </rPh>
    <rPh sb="197" eb="199">
      <t>カイゼン</t>
    </rPh>
    <rPh sb="302" eb="304">
      <t>セツゾク</t>
    </rPh>
    <rPh sb="304" eb="306">
      <t>スイシン</t>
    </rPh>
    <rPh sb="307" eb="309">
      <t>トリクミ</t>
    </rPh>
    <rPh sb="309" eb="310">
      <t>トウ</t>
    </rPh>
    <rPh sb="324" eb="326">
      <t>カイゼン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</si>
</sst>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tint="-0.34998626667073579"/>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formatCode="#,##0.00;&quot;△&quot;#,##0.00;&quot;-&quot;">
                  <c:v>0.86</c:v>
                </c:pt>
                <c:pt idx="3" formatCode="#,##0.00;&quot;△&quot;#,##0.00;&quot;-&quot;">
                  <c:v>0.31</c:v>
                </c:pt>
                <c:pt idx="4">
                  <c:v>0</c:v>
                </c:pt>
              </c:numCache>
            </c:numRef>
          </c:val>
          <c:extLst>
            <c:ext xmlns:c16="http://schemas.microsoft.com/office/drawing/2014/chart" uri="{C3380CC4-5D6E-409C-BE32-E72D297353CC}">
              <c16:uniqueId val="{00000000-5C0B-4E35-818D-6FC161DE824F}"/>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0.09</c:v>
                </c:pt>
                <c:pt idx="2">
                  <c:v>0.13</c:v>
                </c:pt>
                <c:pt idx="3">
                  <c:v>0.36</c:v>
                </c:pt>
                <c:pt idx="4">
                  <c:v>0.39</c:v>
                </c:pt>
              </c:numCache>
            </c:numRef>
          </c:val>
          <c:smooth val="0"/>
          <c:extLst>
            <c:ext xmlns:c16="http://schemas.microsoft.com/office/drawing/2014/chart" uri="{C3380CC4-5D6E-409C-BE32-E72D297353CC}">
              <c16:uniqueId val="{00000001-5C0B-4E35-818D-6FC161DE824F}"/>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830-4241-9E70-81623970A8BA}"/>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42.9</c:v>
                </c:pt>
                <c:pt idx="1">
                  <c:v>43.36</c:v>
                </c:pt>
                <c:pt idx="2">
                  <c:v>42.56</c:v>
                </c:pt>
                <c:pt idx="3">
                  <c:v>42.47</c:v>
                </c:pt>
                <c:pt idx="4">
                  <c:v>42.4</c:v>
                </c:pt>
              </c:numCache>
            </c:numRef>
          </c:val>
          <c:smooth val="0"/>
          <c:extLst>
            <c:ext xmlns:c16="http://schemas.microsoft.com/office/drawing/2014/chart" uri="{C3380CC4-5D6E-409C-BE32-E72D297353CC}">
              <c16:uniqueId val="{00000001-7830-4241-9E70-81623970A8BA}"/>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74.180000000000007</c:v>
                </c:pt>
                <c:pt idx="1">
                  <c:v>74.349999999999994</c:v>
                </c:pt>
                <c:pt idx="2">
                  <c:v>78.25</c:v>
                </c:pt>
                <c:pt idx="3">
                  <c:v>81.8</c:v>
                </c:pt>
                <c:pt idx="4">
                  <c:v>84.17</c:v>
                </c:pt>
              </c:numCache>
            </c:numRef>
          </c:val>
          <c:extLst>
            <c:ext xmlns:c16="http://schemas.microsoft.com/office/drawing/2014/chart" uri="{C3380CC4-5D6E-409C-BE32-E72D297353CC}">
              <c16:uniqueId val="{00000000-AF26-4DE3-86AF-AD7991DFA340}"/>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83.5</c:v>
                </c:pt>
                <c:pt idx="1">
                  <c:v>83.06</c:v>
                </c:pt>
                <c:pt idx="2">
                  <c:v>83.32</c:v>
                </c:pt>
                <c:pt idx="3">
                  <c:v>83.75</c:v>
                </c:pt>
                <c:pt idx="4">
                  <c:v>84.19</c:v>
                </c:pt>
              </c:numCache>
            </c:numRef>
          </c:val>
          <c:smooth val="0"/>
          <c:extLst>
            <c:ext xmlns:c16="http://schemas.microsoft.com/office/drawing/2014/chart" uri="{C3380CC4-5D6E-409C-BE32-E72D297353CC}">
              <c16:uniqueId val="{00000001-AF26-4DE3-86AF-AD7991DFA340}"/>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100.26</c:v>
                </c:pt>
                <c:pt idx="1">
                  <c:v>100.35</c:v>
                </c:pt>
                <c:pt idx="2">
                  <c:v>100.4</c:v>
                </c:pt>
                <c:pt idx="3">
                  <c:v>100.7</c:v>
                </c:pt>
                <c:pt idx="4">
                  <c:v>110.4</c:v>
                </c:pt>
              </c:numCache>
            </c:numRef>
          </c:val>
          <c:extLst>
            <c:ext xmlns:c16="http://schemas.microsoft.com/office/drawing/2014/chart" uri="{C3380CC4-5D6E-409C-BE32-E72D297353CC}">
              <c16:uniqueId val="{00000000-95CF-4AC0-8358-6CAE1FF01155}"/>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100.85</c:v>
                </c:pt>
                <c:pt idx="1">
                  <c:v>102.13</c:v>
                </c:pt>
                <c:pt idx="2">
                  <c:v>101.72</c:v>
                </c:pt>
                <c:pt idx="3">
                  <c:v>102.73</c:v>
                </c:pt>
                <c:pt idx="4">
                  <c:v>105.78</c:v>
                </c:pt>
              </c:numCache>
            </c:numRef>
          </c:val>
          <c:smooth val="0"/>
          <c:extLst>
            <c:ext xmlns:c16="http://schemas.microsoft.com/office/drawing/2014/chart" uri="{C3380CC4-5D6E-409C-BE32-E72D297353CC}">
              <c16:uniqueId val="{00000001-95CF-4AC0-8358-6CAE1FF01155}"/>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9.3000000000000007</c:v>
                </c:pt>
                <c:pt idx="1">
                  <c:v>11.66</c:v>
                </c:pt>
                <c:pt idx="2">
                  <c:v>11.5</c:v>
                </c:pt>
                <c:pt idx="3">
                  <c:v>13.63</c:v>
                </c:pt>
                <c:pt idx="4">
                  <c:v>15.75</c:v>
                </c:pt>
              </c:numCache>
            </c:numRef>
          </c:val>
          <c:extLst>
            <c:ext xmlns:c16="http://schemas.microsoft.com/office/drawing/2014/chart" uri="{C3380CC4-5D6E-409C-BE32-E72D297353CC}">
              <c16:uniqueId val="{00000000-F2B9-4FF6-ADD3-4EF4EBA10073}"/>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22.77</c:v>
                </c:pt>
                <c:pt idx="1">
                  <c:v>23.93</c:v>
                </c:pt>
                <c:pt idx="2">
                  <c:v>24.68</c:v>
                </c:pt>
                <c:pt idx="3">
                  <c:v>24.68</c:v>
                </c:pt>
                <c:pt idx="4">
                  <c:v>21.36</c:v>
                </c:pt>
              </c:numCache>
            </c:numRef>
          </c:val>
          <c:smooth val="0"/>
          <c:extLst>
            <c:ext xmlns:c16="http://schemas.microsoft.com/office/drawing/2014/chart" uri="{C3380CC4-5D6E-409C-BE32-E72D297353CC}">
              <c16:uniqueId val="{00000001-F2B9-4FF6-ADD3-4EF4EBA10073}"/>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B3B-425B-B57F-24E7186D518A}"/>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quot;-&quot;">
                  <c:v>0.01</c:v>
                </c:pt>
                <c:pt idx="3" formatCode="#,##0.00;&quot;△&quot;#,##0.00;&quot;-&quot;">
                  <c:v>8.6199999999999992</c:v>
                </c:pt>
                <c:pt idx="4" formatCode="#,##0.00;&quot;△&quot;#,##0.00;&quot;-&quot;">
                  <c:v>0.01</c:v>
                </c:pt>
              </c:numCache>
            </c:numRef>
          </c:val>
          <c:smooth val="0"/>
          <c:extLst>
            <c:ext xmlns:c16="http://schemas.microsoft.com/office/drawing/2014/chart" uri="{C3380CC4-5D6E-409C-BE32-E72D297353CC}">
              <c16:uniqueId val="{00000001-0B3B-425B-B57F-24E7186D518A}"/>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864-46D0-9E65-413B5A66AAB9}"/>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110.77</c:v>
                </c:pt>
                <c:pt idx="1">
                  <c:v>109.51</c:v>
                </c:pt>
                <c:pt idx="2">
                  <c:v>112.88</c:v>
                </c:pt>
                <c:pt idx="3">
                  <c:v>94.97</c:v>
                </c:pt>
                <c:pt idx="4">
                  <c:v>63.96</c:v>
                </c:pt>
              </c:numCache>
            </c:numRef>
          </c:val>
          <c:smooth val="0"/>
          <c:extLst>
            <c:ext xmlns:c16="http://schemas.microsoft.com/office/drawing/2014/chart" uri="{C3380CC4-5D6E-409C-BE32-E72D297353CC}">
              <c16:uniqueId val="{00000001-4864-46D0-9E65-413B5A66AAB9}"/>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80.08</c:v>
                </c:pt>
                <c:pt idx="1">
                  <c:v>76.03</c:v>
                </c:pt>
                <c:pt idx="2">
                  <c:v>78.36</c:v>
                </c:pt>
                <c:pt idx="3">
                  <c:v>89.49</c:v>
                </c:pt>
                <c:pt idx="4">
                  <c:v>87.03</c:v>
                </c:pt>
              </c:numCache>
            </c:numRef>
          </c:val>
          <c:extLst>
            <c:ext xmlns:c16="http://schemas.microsoft.com/office/drawing/2014/chart" uri="{C3380CC4-5D6E-409C-BE32-E72D297353CC}">
              <c16:uniqueId val="{00000000-9144-44EC-BA9B-659DB413CFA9}"/>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46.78</c:v>
                </c:pt>
                <c:pt idx="1">
                  <c:v>47.44</c:v>
                </c:pt>
                <c:pt idx="2">
                  <c:v>49.18</c:v>
                </c:pt>
                <c:pt idx="3">
                  <c:v>47.72</c:v>
                </c:pt>
                <c:pt idx="4">
                  <c:v>44.24</c:v>
                </c:pt>
              </c:numCache>
            </c:numRef>
          </c:val>
          <c:smooth val="0"/>
          <c:extLst>
            <c:ext xmlns:c16="http://schemas.microsoft.com/office/drawing/2014/chart" uri="{C3380CC4-5D6E-409C-BE32-E72D297353CC}">
              <c16:uniqueId val="{00000001-9144-44EC-BA9B-659DB413CFA9}"/>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2947.99</c:v>
                </c:pt>
                <c:pt idx="1">
                  <c:v>2929.77</c:v>
                </c:pt>
                <c:pt idx="2">
                  <c:v>2455.88</c:v>
                </c:pt>
                <c:pt idx="3">
                  <c:v>1554.8</c:v>
                </c:pt>
                <c:pt idx="4">
                  <c:v>1277.6099999999999</c:v>
                </c:pt>
              </c:numCache>
            </c:numRef>
          </c:val>
          <c:extLst>
            <c:ext xmlns:c16="http://schemas.microsoft.com/office/drawing/2014/chart" uri="{C3380CC4-5D6E-409C-BE32-E72D297353CC}">
              <c16:uniqueId val="{00000000-C307-4568-8245-16D1C01C93BE}"/>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1298.9100000000001</c:v>
                </c:pt>
                <c:pt idx="1">
                  <c:v>1243.71</c:v>
                </c:pt>
                <c:pt idx="2">
                  <c:v>1194.1500000000001</c:v>
                </c:pt>
                <c:pt idx="3">
                  <c:v>1206.79</c:v>
                </c:pt>
                <c:pt idx="4">
                  <c:v>1258.43</c:v>
                </c:pt>
              </c:numCache>
            </c:numRef>
          </c:val>
          <c:smooth val="0"/>
          <c:extLst>
            <c:ext xmlns:c16="http://schemas.microsoft.com/office/drawing/2014/chart" uri="{C3380CC4-5D6E-409C-BE32-E72D297353CC}">
              <c16:uniqueId val="{00000001-C307-4568-8245-16D1C01C93BE}"/>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83.23</c:v>
                </c:pt>
                <c:pt idx="1">
                  <c:v>82.97</c:v>
                </c:pt>
                <c:pt idx="2">
                  <c:v>88.48</c:v>
                </c:pt>
                <c:pt idx="3">
                  <c:v>90.19</c:v>
                </c:pt>
                <c:pt idx="4">
                  <c:v>137.96</c:v>
                </c:pt>
              </c:numCache>
            </c:numRef>
          </c:val>
          <c:extLst>
            <c:ext xmlns:c16="http://schemas.microsoft.com/office/drawing/2014/chart" uri="{C3380CC4-5D6E-409C-BE32-E72D297353CC}">
              <c16:uniqueId val="{00000000-F0F8-4537-A7C6-4FCF7B64F7EB}"/>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69.87</c:v>
                </c:pt>
                <c:pt idx="1">
                  <c:v>74.3</c:v>
                </c:pt>
                <c:pt idx="2">
                  <c:v>72.260000000000005</c:v>
                </c:pt>
                <c:pt idx="3">
                  <c:v>71.84</c:v>
                </c:pt>
                <c:pt idx="4">
                  <c:v>73.36</c:v>
                </c:pt>
              </c:numCache>
            </c:numRef>
          </c:val>
          <c:smooth val="0"/>
          <c:extLst>
            <c:ext xmlns:c16="http://schemas.microsoft.com/office/drawing/2014/chart" uri="{C3380CC4-5D6E-409C-BE32-E72D297353CC}">
              <c16:uniqueId val="{00000001-F0F8-4537-A7C6-4FCF7B64F7EB}"/>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212.39</c:v>
                </c:pt>
                <c:pt idx="1">
                  <c:v>213.7</c:v>
                </c:pt>
                <c:pt idx="2">
                  <c:v>215.7</c:v>
                </c:pt>
                <c:pt idx="3">
                  <c:v>220.81</c:v>
                </c:pt>
                <c:pt idx="4">
                  <c:v>143.18</c:v>
                </c:pt>
              </c:numCache>
            </c:numRef>
          </c:val>
          <c:extLst>
            <c:ext xmlns:c16="http://schemas.microsoft.com/office/drawing/2014/chart" uri="{C3380CC4-5D6E-409C-BE32-E72D297353CC}">
              <c16:uniqueId val="{00000000-C54E-4E1F-98D5-BCC463CE39C2}"/>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234.96</c:v>
                </c:pt>
                <c:pt idx="1">
                  <c:v>221.81</c:v>
                </c:pt>
                <c:pt idx="2">
                  <c:v>230.02</c:v>
                </c:pt>
                <c:pt idx="3">
                  <c:v>228.47</c:v>
                </c:pt>
                <c:pt idx="4">
                  <c:v>224.88</c:v>
                </c:pt>
              </c:numCache>
            </c:numRef>
          </c:val>
          <c:smooth val="0"/>
          <c:extLst>
            <c:ext xmlns:c16="http://schemas.microsoft.com/office/drawing/2014/chart" uri="{C3380CC4-5D6E-409C-BE32-E72D297353CC}">
              <c16:uniqueId val="{00000001-C54E-4E1F-98D5-BCC463CE39C2}"/>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【61.55】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【1,260.21】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【215.41】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【75.29】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O1" zoomScale="70" zoomScaleNormal="7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長野県　箕輪町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特定環境保全公共下水道</v>
      </c>
      <c r="Q8" s="49"/>
      <c r="R8" s="49"/>
      <c r="S8" s="49"/>
      <c r="T8" s="49"/>
      <c r="U8" s="49"/>
      <c r="V8" s="49"/>
      <c r="W8" s="49" t="str">
        <f>データ!L6</f>
        <v>D2</v>
      </c>
      <c r="X8" s="49"/>
      <c r="Y8" s="49"/>
      <c r="Z8" s="49"/>
      <c r="AA8" s="49"/>
      <c r="AB8" s="49"/>
      <c r="AC8" s="49"/>
      <c r="AD8" s="50" t="str">
        <f>データ!$M$6</f>
        <v>非設置</v>
      </c>
      <c r="AE8" s="50"/>
      <c r="AF8" s="50"/>
      <c r="AG8" s="50"/>
      <c r="AH8" s="50"/>
      <c r="AI8" s="50"/>
      <c r="AJ8" s="50"/>
      <c r="AK8" s="3"/>
      <c r="AL8" s="51">
        <f>データ!S6</f>
        <v>24819</v>
      </c>
      <c r="AM8" s="51"/>
      <c r="AN8" s="51"/>
      <c r="AO8" s="51"/>
      <c r="AP8" s="51"/>
      <c r="AQ8" s="51"/>
      <c r="AR8" s="51"/>
      <c r="AS8" s="51"/>
      <c r="AT8" s="46">
        <f>データ!T6</f>
        <v>85.91</v>
      </c>
      <c r="AU8" s="46"/>
      <c r="AV8" s="46"/>
      <c r="AW8" s="46"/>
      <c r="AX8" s="46"/>
      <c r="AY8" s="46"/>
      <c r="AZ8" s="46"/>
      <c r="BA8" s="46"/>
      <c r="BB8" s="46">
        <f>データ!U6</f>
        <v>288.89999999999998</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48.95</v>
      </c>
      <c r="J10" s="46"/>
      <c r="K10" s="46"/>
      <c r="L10" s="46"/>
      <c r="M10" s="46"/>
      <c r="N10" s="46"/>
      <c r="O10" s="46"/>
      <c r="P10" s="46">
        <f>データ!P6</f>
        <v>27.86</v>
      </c>
      <c r="Q10" s="46"/>
      <c r="R10" s="46"/>
      <c r="S10" s="46"/>
      <c r="T10" s="46"/>
      <c r="U10" s="46"/>
      <c r="V10" s="46"/>
      <c r="W10" s="46">
        <f>データ!Q6</f>
        <v>71.459999999999994</v>
      </c>
      <c r="X10" s="46"/>
      <c r="Y10" s="46"/>
      <c r="Z10" s="46"/>
      <c r="AA10" s="46"/>
      <c r="AB10" s="46"/>
      <c r="AC10" s="46"/>
      <c r="AD10" s="51">
        <f>データ!R6</f>
        <v>3938</v>
      </c>
      <c r="AE10" s="51"/>
      <c r="AF10" s="51"/>
      <c r="AG10" s="51"/>
      <c r="AH10" s="51"/>
      <c r="AI10" s="51"/>
      <c r="AJ10" s="51"/>
      <c r="AK10" s="2"/>
      <c r="AL10" s="51">
        <f>データ!V6</f>
        <v>6887</v>
      </c>
      <c r="AM10" s="51"/>
      <c r="AN10" s="51"/>
      <c r="AO10" s="51"/>
      <c r="AP10" s="51"/>
      <c r="AQ10" s="51"/>
      <c r="AR10" s="51"/>
      <c r="AS10" s="51"/>
      <c r="AT10" s="46">
        <f>データ!W6</f>
        <v>2.93</v>
      </c>
      <c r="AU10" s="46"/>
      <c r="AV10" s="46"/>
      <c r="AW10" s="46"/>
      <c r="AX10" s="46"/>
      <c r="AY10" s="46"/>
      <c r="AZ10" s="46"/>
      <c r="BA10" s="46"/>
      <c r="BB10" s="46">
        <f>データ!X6</f>
        <v>2350.5100000000002</v>
      </c>
      <c r="BC10" s="46"/>
      <c r="BD10" s="46"/>
      <c r="BE10" s="46"/>
      <c r="BF10" s="46"/>
      <c r="BG10" s="46"/>
      <c r="BH10" s="46"/>
      <c r="BI10" s="46"/>
      <c r="BJ10" s="2"/>
      <c r="BK10" s="2"/>
      <c r="BL10" s="75" t="s">
        <v>22</v>
      </c>
      <c r="BM10" s="76"/>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7" t="s">
        <v>24</v>
      </c>
      <c r="BM11" s="77"/>
      <c r="BN11" s="77"/>
      <c r="BO11" s="77"/>
      <c r="BP11" s="77"/>
      <c r="BQ11" s="77"/>
      <c r="BR11" s="77"/>
      <c r="BS11" s="77"/>
      <c r="BT11" s="77"/>
      <c r="BU11" s="77"/>
      <c r="BV11" s="77"/>
      <c r="BW11" s="77"/>
      <c r="BX11" s="77"/>
      <c r="BY11" s="77"/>
      <c r="BZ11" s="7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7"/>
      <c r="BM12" s="77"/>
      <c r="BN12" s="77"/>
      <c r="BO12" s="77"/>
      <c r="BP12" s="77"/>
      <c r="BQ12" s="77"/>
      <c r="BR12" s="77"/>
      <c r="BS12" s="77"/>
      <c r="BT12" s="77"/>
      <c r="BU12" s="77"/>
      <c r="BV12" s="77"/>
      <c r="BW12" s="77"/>
      <c r="BX12" s="77"/>
      <c r="BY12" s="77"/>
      <c r="BZ12" s="7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8"/>
      <c r="BM13" s="78"/>
      <c r="BN13" s="78"/>
      <c r="BO13" s="78"/>
      <c r="BP13" s="78"/>
      <c r="BQ13" s="78"/>
      <c r="BR13" s="78"/>
      <c r="BS13" s="78"/>
      <c r="BT13" s="78"/>
      <c r="BU13" s="78"/>
      <c r="BV13" s="78"/>
      <c r="BW13" s="78"/>
      <c r="BX13" s="78"/>
      <c r="BY13" s="78"/>
      <c r="BZ13" s="78"/>
    </row>
    <row r="14" spans="1:78" ht="13.5" customHeight="1" x14ac:dyDescent="0.15">
      <c r="A14" s="2"/>
      <c r="B14" s="79" t="s">
        <v>25</v>
      </c>
      <c r="C14" s="80"/>
      <c r="D14" s="80"/>
      <c r="E14" s="80"/>
      <c r="F14" s="80"/>
      <c r="G14" s="80"/>
      <c r="H14" s="80"/>
      <c r="I14" s="80"/>
      <c r="J14" s="80"/>
      <c r="K14" s="80"/>
      <c r="L14" s="80"/>
      <c r="M14" s="80"/>
      <c r="N14" s="80"/>
      <c r="O14" s="80"/>
      <c r="P14" s="80"/>
      <c r="Q14" s="80"/>
      <c r="R14" s="80"/>
      <c r="S14" s="80"/>
      <c r="T14" s="80"/>
      <c r="U14" s="80"/>
      <c r="V14" s="80"/>
      <c r="W14" s="80"/>
      <c r="X14" s="80"/>
      <c r="Y14" s="80"/>
      <c r="Z14" s="80"/>
      <c r="AA14" s="80"/>
      <c r="AB14" s="80"/>
      <c r="AC14" s="80"/>
      <c r="AD14" s="80"/>
      <c r="AE14" s="80"/>
      <c r="AF14" s="80"/>
      <c r="AG14" s="80"/>
      <c r="AH14" s="80"/>
      <c r="AI14" s="80"/>
      <c r="AJ14" s="80"/>
      <c r="AK14" s="80"/>
      <c r="AL14" s="80"/>
      <c r="AM14" s="80"/>
      <c r="AN14" s="80"/>
      <c r="AO14" s="80"/>
      <c r="AP14" s="80"/>
      <c r="AQ14" s="80"/>
      <c r="AR14" s="80"/>
      <c r="AS14" s="80"/>
      <c r="AT14" s="80"/>
      <c r="AU14" s="80"/>
      <c r="AV14" s="80"/>
      <c r="AW14" s="80"/>
      <c r="AX14" s="80"/>
      <c r="AY14" s="80"/>
      <c r="AZ14" s="80"/>
      <c r="BA14" s="80"/>
      <c r="BB14" s="80"/>
      <c r="BC14" s="80"/>
      <c r="BD14" s="80"/>
      <c r="BE14" s="80"/>
      <c r="BF14" s="80"/>
      <c r="BG14" s="80"/>
      <c r="BH14" s="80"/>
      <c r="BI14" s="80"/>
      <c r="BJ14" s="81"/>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9" t="s">
        <v>115</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114</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9" t="s">
        <v>113</v>
      </c>
      <c r="BM66" s="70"/>
      <c r="BN66" s="70"/>
      <c r="BO66" s="70"/>
      <c r="BP66" s="70"/>
      <c r="BQ66" s="70"/>
      <c r="BR66" s="70"/>
      <c r="BS66" s="70"/>
      <c r="BT66" s="70"/>
      <c r="BU66" s="70"/>
      <c r="BV66" s="70"/>
      <c r="BW66" s="70"/>
      <c r="BX66" s="70"/>
      <c r="BY66" s="70"/>
      <c r="BZ66" s="71"/>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9"/>
      <c r="BM67" s="70"/>
      <c r="BN67" s="70"/>
      <c r="BO67" s="70"/>
      <c r="BP67" s="70"/>
      <c r="BQ67" s="70"/>
      <c r="BR67" s="70"/>
      <c r="BS67" s="70"/>
      <c r="BT67" s="70"/>
      <c r="BU67" s="70"/>
      <c r="BV67" s="70"/>
      <c r="BW67" s="70"/>
      <c r="BX67" s="70"/>
      <c r="BY67" s="70"/>
      <c r="BZ67" s="71"/>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9"/>
      <c r="BM68" s="70"/>
      <c r="BN68" s="70"/>
      <c r="BO68" s="70"/>
      <c r="BP68" s="70"/>
      <c r="BQ68" s="70"/>
      <c r="BR68" s="70"/>
      <c r="BS68" s="70"/>
      <c r="BT68" s="70"/>
      <c r="BU68" s="70"/>
      <c r="BV68" s="70"/>
      <c r="BW68" s="70"/>
      <c r="BX68" s="70"/>
      <c r="BY68" s="70"/>
      <c r="BZ68" s="71"/>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9"/>
      <c r="BM69" s="70"/>
      <c r="BN69" s="70"/>
      <c r="BO69" s="70"/>
      <c r="BP69" s="70"/>
      <c r="BQ69" s="70"/>
      <c r="BR69" s="70"/>
      <c r="BS69" s="70"/>
      <c r="BT69" s="70"/>
      <c r="BU69" s="70"/>
      <c r="BV69" s="70"/>
      <c r="BW69" s="70"/>
      <c r="BX69" s="70"/>
      <c r="BY69" s="70"/>
      <c r="BZ69" s="71"/>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9"/>
      <c r="BM70" s="70"/>
      <c r="BN70" s="70"/>
      <c r="BO70" s="70"/>
      <c r="BP70" s="70"/>
      <c r="BQ70" s="70"/>
      <c r="BR70" s="70"/>
      <c r="BS70" s="70"/>
      <c r="BT70" s="70"/>
      <c r="BU70" s="70"/>
      <c r="BV70" s="70"/>
      <c r="BW70" s="70"/>
      <c r="BX70" s="70"/>
      <c r="BY70" s="70"/>
      <c r="BZ70" s="71"/>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9"/>
      <c r="BM71" s="70"/>
      <c r="BN71" s="70"/>
      <c r="BO71" s="70"/>
      <c r="BP71" s="70"/>
      <c r="BQ71" s="70"/>
      <c r="BR71" s="70"/>
      <c r="BS71" s="70"/>
      <c r="BT71" s="70"/>
      <c r="BU71" s="70"/>
      <c r="BV71" s="70"/>
      <c r="BW71" s="70"/>
      <c r="BX71" s="70"/>
      <c r="BY71" s="70"/>
      <c r="BZ71" s="71"/>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9"/>
      <c r="BM72" s="70"/>
      <c r="BN72" s="70"/>
      <c r="BO72" s="70"/>
      <c r="BP72" s="70"/>
      <c r="BQ72" s="70"/>
      <c r="BR72" s="70"/>
      <c r="BS72" s="70"/>
      <c r="BT72" s="70"/>
      <c r="BU72" s="70"/>
      <c r="BV72" s="70"/>
      <c r="BW72" s="70"/>
      <c r="BX72" s="70"/>
      <c r="BY72" s="70"/>
      <c r="BZ72" s="71"/>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9"/>
      <c r="BM73" s="70"/>
      <c r="BN73" s="70"/>
      <c r="BO73" s="70"/>
      <c r="BP73" s="70"/>
      <c r="BQ73" s="70"/>
      <c r="BR73" s="70"/>
      <c r="BS73" s="70"/>
      <c r="BT73" s="70"/>
      <c r="BU73" s="70"/>
      <c r="BV73" s="70"/>
      <c r="BW73" s="70"/>
      <c r="BX73" s="70"/>
      <c r="BY73" s="70"/>
      <c r="BZ73" s="71"/>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9"/>
      <c r="BM74" s="70"/>
      <c r="BN74" s="70"/>
      <c r="BO74" s="70"/>
      <c r="BP74" s="70"/>
      <c r="BQ74" s="70"/>
      <c r="BR74" s="70"/>
      <c r="BS74" s="70"/>
      <c r="BT74" s="70"/>
      <c r="BU74" s="70"/>
      <c r="BV74" s="70"/>
      <c r="BW74" s="70"/>
      <c r="BX74" s="70"/>
      <c r="BY74" s="70"/>
      <c r="BZ74" s="71"/>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9"/>
      <c r="BM75" s="70"/>
      <c r="BN75" s="70"/>
      <c r="BO75" s="70"/>
      <c r="BP75" s="70"/>
      <c r="BQ75" s="70"/>
      <c r="BR75" s="70"/>
      <c r="BS75" s="70"/>
      <c r="BT75" s="70"/>
      <c r="BU75" s="70"/>
      <c r="BV75" s="70"/>
      <c r="BW75" s="70"/>
      <c r="BX75" s="70"/>
      <c r="BY75" s="70"/>
      <c r="BZ75" s="71"/>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9"/>
      <c r="BM76" s="70"/>
      <c r="BN76" s="70"/>
      <c r="BO76" s="70"/>
      <c r="BP76" s="70"/>
      <c r="BQ76" s="70"/>
      <c r="BR76" s="70"/>
      <c r="BS76" s="70"/>
      <c r="BT76" s="70"/>
      <c r="BU76" s="70"/>
      <c r="BV76" s="70"/>
      <c r="BW76" s="70"/>
      <c r="BX76" s="70"/>
      <c r="BY76" s="70"/>
      <c r="BZ76" s="71"/>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9"/>
      <c r="BM77" s="70"/>
      <c r="BN77" s="70"/>
      <c r="BO77" s="70"/>
      <c r="BP77" s="70"/>
      <c r="BQ77" s="70"/>
      <c r="BR77" s="70"/>
      <c r="BS77" s="70"/>
      <c r="BT77" s="70"/>
      <c r="BU77" s="70"/>
      <c r="BV77" s="70"/>
      <c r="BW77" s="70"/>
      <c r="BX77" s="70"/>
      <c r="BY77" s="70"/>
      <c r="BZ77" s="71"/>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9"/>
      <c r="BM78" s="70"/>
      <c r="BN78" s="70"/>
      <c r="BO78" s="70"/>
      <c r="BP78" s="70"/>
      <c r="BQ78" s="70"/>
      <c r="BR78" s="70"/>
      <c r="BS78" s="70"/>
      <c r="BT78" s="70"/>
      <c r="BU78" s="70"/>
      <c r="BV78" s="70"/>
      <c r="BW78" s="70"/>
      <c r="BX78" s="70"/>
      <c r="BY78" s="70"/>
      <c r="BZ78" s="71"/>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9"/>
      <c r="BM79" s="70"/>
      <c r="BN79" s="70"/>
      <c r="BO79" s="70"/>
      <c r="BP79" s="70"/>
      <c r="BQ79" s="70"/>
      <c r="BR79" s="70"/>
      <c r="BS79" s="70"/>
      <c r="BT79" s="70"/>
      <c r="BU79" s="70"/>
      <c r="BV79" s="70"/>
      <c r="BW79" s="70"/>
      <c r="BX79" s="70"/>
      <c r="BY79" s="70"/>
      <c r="BZ79" s="71"/>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9"/>
      <c r="BM80" s="70"/>
      <c r="BN80" s="70"/>
      <c r="BO80" s="70"/>
      <c r="BP80" s="70"/>
      <c r="BQ80" s="70"/>
      <c r="BR80" s="70"/>
      <c r="BS80" s="70"/>
      <c r="BT80" s="70"/>
      <c r="BU80" s="70"/>
      <c r="BV80" s="70"/>
      <c r="BW80" s="70"/>
      <c r="BX80" s="70"/>
      <c r="BY80" s="70"/>
      <c r="BZ80" s="71"/>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9"/>
      <c r="BM81" s="70"/>
      <c r="BN81" s="70"/>
      <c r="BO81" s="70"/>
      <c r="BP81" s="70"/>
      <c r="BQ81" s="70"/>
      <c r="BR81" s="70"/>
      <c r="BS81" s="70"/>
      <c r="BT81" s="70"/>
      <c r="BU81" s="70"/>
      <c r="BV81" s="70"/>
      <c r="BW81" s="70"/>
      <c r="BX81" s="70"/>
      <c r="BY81" s="70"/>
      <c r="BZ81" s="7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【104.83】</v>
      </c>
      <c r="F85" s="26" t="str">
        <f>データ!AT6</f>
        <v>【61.55】</v>
      </c>
      <c r="G85" s="26" t="str">
        <f>データ!BE6</f>
        <v>【45.34】</v>
      </c>
      <c r="H85" s="26" t="str">
        <f>データ!BP6</f>
        <v>【1,260.21】</v>
      </c>
      <c r="I85" s="26" t="str">
        <f>データ!CA6</f>
        <v>【75.29】</v>
      </c>
      <c r="J85" s="26" t="str">
        <f>データ!CL6</f>
        <v>【215.41】</v>
      </c>
      <c r="K85" s="26" t="str">
        <f>データ!CW6</f>
        <v>【42.90】</v>
      </c>
      <c r="L85" s="26" t="str">
        <f>データ!DH6</f>
        <v>【84.75】</v>
      </c>
      <c r="M85" s="26" t="str">
        <f>データ!DS6</f>
        <v>【23.60】</v>
      </c>
      <c r="N85" s="26" t="str">
        <f>データ!ED6</f>
        <v>【0.01】</v>
      </c>
      <c r="O85" s="26" t="str">
        <f>データ!EO6</f>
        <v>【0.30】</v>
      </c>
    </row>
  </sheetData>
  <sheetProtection algorithmName="SHA-512" hashValue="zgC4cvha6SglnyIkKwbEk79Hg6FlpyeV8NHpDoeJW2wsbaZ6sTNfzMEbqpowK0TA7b2+byWAhRqERsPYtwAECA==" saltValue="YF0J24Fb83JT9QT4KRM84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83" t="s">
        <v>52</v>
      </c>
      <c r="I3" s="84"/>
      <c r="J3" s="84"/>
      <c r="K3" s="84"/>
      <c r="L3" s="84"/>
      <c r="M3" s="84"/>
      <c r="N3" s="84"/>
      <c r="O3" s="84"/>
      <c r="P3" s="84"/>
      <c r="Q3" s="84"/>
      <c r="R3" s="84"/>
      <c r="S3" s="84"/>
      <c r="T3" s="84"/>
      <c r="U3" s="84"/>
      <c r="V3" s="84"/>
      <c r="W3" s="84"/>
      <c r="X3" s="85"/>
      <c r="Y3" s="89" t="s">
        <v>53</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54</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8" x14ac:dyDescent="0.15">
      <c r="A4" s="28" t="s">
        <v>55</v>
      </c>
      <c r="B4" s="30"/>
      <c r="C4" s="30"/>
      <c r="D4" s="30"/>
      <c r="E4" s="30"/>
      <c r="F4" s="30"/>
      <c r="G4" s="30"/>
      <c r="H4" s="86"/>
      <c r="I4" s="87"/>
      <c r="J4" s="87"/>
      <c r="K4" s="87"/>
      <c r="L4" s="87"/>
      <c r="M4" s="87"/>
      <c r="N4" s="87"/>
      <c r="O4" s="87"/>
      <c r="P4" s="87"/>
      <c r="Q4" s="87"/>
      <c r="R4" s="87"/>
      <c r="S4" s="87"/>
      <c r="T4" s="87"/>
      <c r="U4" s="87"/>
      <c r="V4" s="87"/>
      <c r="W4" s="87"/>
      <c r="X4" s="88"/>
      <c r="Y4" s="82" t="s">
        <v>56</v>
      </c>
      <c r="Z4" s="82"/>
      <c r="AA4" s="82"/>
      <c r="AB4" s="82"/>
      <c r="AC4" s="82"/>
      <c r="AD4" s="82"/>
      <c r="AE4" s="82"/>
      <c r="AF4" s="82"/>
      <c r="AG4" s="82"/>
      <c r="AH4" s="82"/>
      <c r="AI4" s="82"/>
      <c r="AJ4" s="82" t="s">
        <v>57</v>
      </c>
      <c r="AK4" s="82"/>
      <c r="AL4" s="82"/>
      <c r="AM4" s="82"/>
      <c r="AN4" s="82"/>
      <c r="AO4" s="82"/>
      <c r="AP4" s="82"/>
      <c r="AQ4" s="82"/>
      <c r="AR4" s="82"/>
      <c r="AS4" s="82"/>
      <c r="AT4" s="82"/>
      <c r="AU4" s="82" t="s">
        <v>58</v>
      </c>
      <c r="AV4" s="82"/>
      <c r="AW4" s="82"/>
      <c r="AX4" s="82"/>
      <c r="AY4" s="82"/>
      <c r="AZ4" s="82"/>
      <c r="BA4" s="82"/>
      <c r="BB4" s="82"/>
      <c r="BC4" s="82"/>
      <c r="BD4" s="82"/>
      <c r="BE4" s="82"/>
      <c r="BF4" s="82" t="s">
        <v>59</v>
      </c>
      <c r="BG4" s="82"/>
      <c r="BH4" s="82"/>
      <c r="BI4" s="82"/>
      <c r="BJ4" s="82"/>
      <c r="BK4" s="82"/>
      <c r="BL4" s="82"/>
      <c r="BM4" s="82"/>
      <c r="BN4" s="82"/>
      <c r="BO4" s="82"/>
      <c r="BP4" s="82"/>
      <c r="BQ4" s="82" t="s">
        <v>60</v>
      </c>
      <c r="BR4" s="82"/>
      <c r="BS4" s="82"/>
      <c r="BT4" s="82"/>
      <c r="BU4" s="82"/>
      <c r="BV4" s="82"/>
      <c r="BW4" s="82"/>
      <c r="BX4" s="82"/>
      <c r="BY4" s="82"/>
      <c r="BZ4" s="82"/>
      <c r="CA4" s="82"/>
      <c r="CB4" s="82" t="s">
        <v>61</v>
      </c>
      <c r="CC4" s="82"/>
      <c r="CD4" s="82"/>
      <c r="CE4" s="82"/>
      <c r="CF4" s="82"/>
      <c r="CG4" s="82"/>
      <c r="CH4" s="82"/>
      <c r="CI4" s="82"/>
      <c r="CJ4" s="82"/>
      <c r="CK4" s="82"/>
      <c r="CL4" s="82"/>
      <c r="CM4" s="82" t="s">
        <v>62</v>
      </c>
      <c r="CN4" s="82"/>
      <c r="CO4" s="82"/>
      <c r="CP4" s="82"/>
      <c r="CQ4" s="82"/>
      <c r="CR4" s="82"/>
      <c r="CS4" s="82"/>
      <c r="CT4" s="82"/>
      <c r="CU4" s="82"/>
      <c r="CV4" s="82"/>
      <c r="CW4" s="82"/>
      <c r="CX4" s="82" t="s">
        <v>63</v>
      </c>
      <c r="CY4" s="82"/>
      <c r="CZ4" s="82"/>
      <c r="DA4" s="82"/>
      <c r="DB4" s="82"/>
      <c r="DC4" s="82"/>
      <c r="DD4" s="82"/>
      <c r="DE4" s="82"/>
      <c r="DF4" s="82"/>
      <c r="DG4" s="82"/>
      <c r="DH4" s="82"/>
      <c r="DI4" s="82" t="s">
        <v>64</v>
      </c>
      <c r="DJ4" s="82"/>
      <c r="DK4" s="82"/>
      <c r="DL4" s="82"/>
      <c r="DM4" s="82"/>
      <c r="DN4" s="82"/>
      <c r="DO4" s="82"/>
      <c r="DP4" s="82"/>
      <c r="DQ4" s="82"/>
      <c r="DR4" s="82"/>
      <c r="DS4" s="82"/>
      <c r="DT4" s="82" t="s">
        <v>65</v>
      </c>
      <c r="DU4" s="82"/>
      <c r="DV4" s="82"/>
      <c r="DW4" s="82"/>
      <c r="DX4" s="82"/>
      <c r="DY4" s="82"/>
      <c r="DZ4" s="82"/>
      <c r="EA4" s="82"/>
      <c r="EB4" s="82"/>
      <c r="EC4" s="82"/>
      <c r="ED4" s="82"/>
      <c r="EE4" s="82" t="s">
        <v>66</v>
      </c>
      <c r="EF4" s="82"/>
      <c r="EG4" s="82"/>
      <c r="EH4" s="82"/>
      <c r="EI4" s="82"/>
      <c r="EJ4" s="82"/>
      <c r="EK4" s="82"/>
      <c r="EL4" s="82"/>
      <c r="EM4" s="82"/>
      <c r="EN4" s="82"/>
      <c r="EO4" s="82"/>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203831</v>
      </c>
      <c r="D6" s="33">
        <f t="shared" si="3"/>
        <v>46</v>
      </c>
      <c r="E6" s="33">
        <f t="shared" si="3"/>
        <v>17</v>
      </c>
      <c r="F6" s="33">
        <f t="shared" si="3"/>
        <v>4</v>
      </c>
      <c r="G6" s="33">
        <f t="shared" si="3"/>
        <v>0</v>
      </c>
      <c r="H6" s="33" t="str">
        <f t="shared" si="3"/>
        <v>長野県　箕輪町</v>
      </c>
      <c r="I6" s="33" t="str">
        <f t="shared" si="3"/>
        <v>法適用</v>
      </c>
      <c r="J6" s="33" t="str">
        <f t="shared" si="3"/>
        <v>下水道事業</v>
      </c>
      <c r="K6" s="33" t="str">
        <f t="shared" si="3"/>
        <v>特定環境保全公共下水道</v>
      </c>
      <c r="L6" s="33" t="str">
        <f t="shared" si="3"/>
        <v>D2</v>
      </c>
      <c r="M6" s="33" t="str">
        <f t="shared" si="3"/>
        <v>非設置</v>
      </c>
      <c r="N6" s="34" t="str">
        <f t="shared" si="3"/>
        <v>-</v>
      </c>
      <c r="O6" s="34">
        <f t="shared" si="3"/>
        <v>48.95</v>
      </c>
      <c r="P6" s="34">
        <f t="shared" si="3"/>
        <v>27.86</v>
      </c>
      <c r="Q6" s="34">
        <f t="shared" si="3"/>
        <v>71.459999999999994</v>
      </c>
      <c r="R6" s="34">
        <f t="shared" si="3"/>
        <v>3938</v>
      </c>
      <c r="S6" s="34">
        <f t="shared" si="3"/>
        <v>24819</v>
      </c>
      <c r="T6" s="34">
        <f t="shared" si="3"/>
        <v>85.91</v>
      </c>
      <c r="U6" s="34">
        <f t="shared" si="3"/>
        <v>288.89999999999998</v>
      </c>
      <c r="V6" s="34">
        <f t="shared" si="3"/>
        <v>6887</v>
      </c>
      <c r="W6" s="34">
        <f t="shared" si="3"/>
        <v>2.93</v>
      </c>
      <c r="X6" s="34">
        <f t="shared" si="3"/>
        <v>2350.5100000000002</v>
      </c>
      <c r="Y6" s="35">
        <f>IF(Y7="",NA(),Y7)</f>
        <v>100.26</v>
      </c>
      <c r="Z6" s="35">
        <f t="shared" ref="Z6:AH6" si="4">IF(Z7="",NA(),Z7)</f>
        <v>100.35</v>
      </c>
      <c r="AA6" s="35">
        <f t="shared" si="4"/>
        <v>100.4</v>
      </c>
      <c r="AB6" s="35">
        <f t="shared" si="4"/>
        <v>100.7</v>
      </c>
      <c r="AC6" s="35">
        <f t="shared" si="4"/>
        <v>110.4</v>
      </c>
      <c r="AD6" s="35">
        <f t="shared" si="4"/>
        <v>100.85</v>
      </c>
      <c r="AE6" s="35">
        <f t="shared" si="4"/>
        <v>102.13</v>
      </c>
      <c r="AF6" s="35">
        <f t="shared" si="4"/>
        <v>101.72</v>
      </c>
      <c r="AG6" s="35">
        <f t="shared" si="4"/>
        <v>102.73</v>
      </c>
      <c r="AH6" s="35">
        <f t="shared" si="4"/>
        <v>105.78</v>
      </c>
      <c r="AI6" s="34" t="str">
        <f>IF(AI7="","",IF(AI7="-","【-】","【"&amp;SUBSTITUTE(TEXT(AI7,"#,##0.00"),"-","△")&amp;"】"))</f>
        <v>【104.83】</v>
      </c>
      <c r="AJ6" s="34">
        <f>IF(AJ7="",NA(),AJ7)</f>
        <v>0</v>
      </c>
      <c r="AK6" s="34">
        <f t="shared" ref="AK6:AS6" si="5">IF(AK7="",NA(),AK7)</f>
        <v>0</v>
      </c>
      <c r="AL6" s="34">
        <f t="shared" si="5"/>
        <v>0</v>
      </c>
      <c r="AM6" s="34">
        <f t="shared" si="5"/>
        <v>0</v>
      </c>
      <c r="AN6" s="34">
        <f t="shared" si="5"/>
        <v>0</v>
      </c>
      <c r="AO6" s="35">
        <f t="shared" si="5"/>
        <v>110.77</v>
      </c>
      <c r="AP6" s="35">
        <f t="shared" si="5"/>
        <v>109.51</v>
      </c>
      <c r="AQ6" s="35">
        <f t="shared" si="5"/>
        <v>112.88</v>
      </c>
      <c r="AR6" s="35">
        <f t="shared" si="5"/>
        <v>94.97</v>
      </c>
      <c r="AS6" s="35">
        <f t="shared" si="5"/>
        <v>63.96</v>
      </c>
      <c r="AT6" s="34" t="str">
        <f>IF(AT7="","",IF(AT7="-","【-】","【"&amp;SUBSTITUTE(TEXT(AT7,"#,##0.00"),"-","△")&amp;"】"))</f>
        <v>【61.55】</v>
      </c>
      <c r="AU6" s="35">
        <f>IF(AU7="",NA(),AU7)</f>
        <v>80.08</v>
      </c>
      <c r="AV6" s="35">
        <f t="shared" ref="AV6:BD6" si="6">IF(AV7="",NA(),AV7)</f>
        <v>76.03</v>
      </c>
      <c r="AW6" s="35">
        <f t="shared" si="6"/>
        <v>78.36</v>
      </c>
      <c r="AX6" s="35">
        <f t="shared" si="6"/>
        <v>89.49</v>
      </c>
      <c r="AY6" s="35">
        <f t="shared" si="6"/>
        <v>87.03</v>
      </c>
      <c r="AZ6" s="35">
        <f t="shared" si="6"/>
        <v>46.78</v>
      </c>
      <c r="BA6" s="35">
        <f t="shared" si="6"/>
        <v>47.44</v>
      </c>
      <c r="BB6" s="35">
        <f t="shared" si="6"/>
        <v>49.18</v>
      </c>
      <c r="BC6" s="35">
        <f t="shared" si="6"/>
        <v>47.72</v>
      </c>
      <c r="BD6" s="35">
        <f t="shared" si="6"/>
        <v>44.24</v>
      </c>
      <c r="BE6" s="34" t="str">
        <f>IF(BE7="","",IF(BE7="-","【-】","【"&amp;SUBSTITUTE(TEXT(BE7,"#,##0.00"),"-","△")&amp;"】"))</f>
        <v>【45.34】</v>
      </c>
      <c r="BF6" s="35">
        <f>IF(BF7="",NA(),BF7)</f>
        <v>2947.99</v>
      </c>
      <c r="BG6" s="35">
        <f t="shared" ref="BG6:BO6" si="7">IF(BG7="",NA(),BG7)</f>
        <v>2929.77</v>
      </c>
      <c r="BH6" s="35">
        <f t="shared" si="7"/>
        <v>2455.88</v>
      </c>
      <c r="BI6" s="35">
        <f t="shared" si="7"/>
        <v>1554.8</v>
      </c>
      <c r="BJ6" s="35">
        <f t="shared" si="7"/>
        <v>1277.6099999999999</v>
      </c>
      <c r="BK6" s="35">
        <f t="shared" si="7"/>
        <v>1298.9100000000001</v>
      </c>
      <c r="BL6" s="35">
        <f t="shared" si="7"/>
        <v>1243.71</v>
      </c>
      <c r="BM6" s="35">
        <f t="shared" si="7"/>
        <v>1194.1500000000001</v>
      </c>
      <c r="BN6" s="35">
        <f t="shared" si="7"/>
        <v>1206.79</v>
      </c>
      <c r="BO6" s="35">
        <f t="shared" si="7"/>
        <v>1258.43</v>
      </c>
      <c r="BP6" s="34" t="str">
        <f>IF(BP7="","",IF(BP7="-","【-】","【"&amp;SUBSTITUTE(TEXT(BP7,"#,##0.00"),"-","△")&amp;"】"))</f>
        <v>【1,260.21】</v>
      </c>
      <c r="BQ6" s="35">
        <f>IF(BQ7="",NA(),BQ7)</f>
        <v>83.23</v>
      </c>
      <c r="BR6" s="35">
        <f t="shared" ref="BR6:BZ6" si="8">IF(BR7="",NA(),BR7)</f>
        <v>82.97</v>
      </c>
      <c r="BS6" s="35">
        <f t="shared" si="8"/>
        <v>88.48</v>
      </c>
      <c r="BT6" s="35">
        <f t="shared" si="8"/>
        <v>90.19</v>
      </c>
      <c r="BU6" s="35">
        <f t="shared" si="8"/>
        <v>137.96</v>
      </c>
      <c r="BV6" s="35">
        <f t="shared" si="8"/>
        <v>69.87</v>
      </c>
      <c r="BW6" s="35">
        <f t="shared" si="8"/>
        <v>74.3</v>
      </c>
      <c r="BX6" s="35">
        <f t="shared" si="8"/>
        <v>72.260000000000005</v>
      </c>
      <c r="BY6" s="35">
        <f t="shared" si="8"/>
        <v>71.84</v>
      </c>
      <c r="BZ6" s="35">
        <f t="shared" si="8"/>
        <v>73.36</v>
      </c>
      <c r="CA6" s="34" t="str">
        <f>IF(CA7="","",IF(CA7="-","【-】","【"&amp;SUBSTITUTE(TEXT(CA7,"#,##0.00"),"-","△")&amp;"】"))</f>
        <v>【75.29】</v>
      </c>
      <c r="CB6" s="35">
        <f>IF(CB7="",NA(),CB7)</f>
        <v>212.39</v>
      </c>
      <c r="CC6" s="35">
        <f t="shared" ref="CC6:CK6" si="9">IF(CC7="",NA(),CC7)</f>
        <v>213.7</v>
      </c>
      <c r="CD6" s="35">
        <f t="shared" si="9"/>
        <v>215.7</v>
      </c>
      <c r="CE6" s="35">
        <f t="shared" si="9"/>
        <v>220.81</v>
      </c>
      <c r="CF6" s="35">
        <f t="shared" si="9"/>
        <v>143.18</v>
      </c>
      <c r="CG6" s="35">
        <f t="shared" si="9"/>
        <v>234.96</v>
      </c>
      <c r="CH6" s="35">
        <f t="shared" si="9"/>
        <v>221.81</v>
      </c>
      <c r="CI6" s="35">
        <f t="shared" si="9"/>
        <v>230.02</v>
      </c>
      <c r="CJ6" s="35">
        <f t="shared" si="9"/>
        <v>228.47</v>
      </c>
      <c r="CK6" s="35">
        <f t="shared" si="9"/>
        <v>224.88</v>
      </c>
      <c r="CL6" s="34" t="str">
        <f>IF(CL7="","",IF(CL7="-","【-】","【"&amp;SUBSTITUTE(TEXT(CL7,"#,##0.00"),"-","△")&amp;"】"))</f>
        <v>【215.41】</v>
      </c>
      <c r="CM6" s="35" t="str">
        <f>IF(CM7="",NA(),CM7)</f>
        <v>-</v>
      </c>
      <c r="CN6" s="35" t="str">
        <f t="shared" ref="CN6:CV6" si="10">IF(CN7="",NA(),CN7)</f>
        <v>-</v>
      </c>
      <c r="CO6" s="35" t="str">
        <f t="shared" si="10"/>
        <v>-</v>
      </c>
      <c r="CP6" s="35" t="str">
        <f t="shared" si="10"/>
        <v>-</v>
      </c>
      <c r="CQ6" s="35" t="str">
        <f t="shared" si="10"/>
        <v>-</v>
      </c>
      <c r="CR6" s="35">
        <f t="shared" si="10"/>
        <v>42.9</v>
      </c>
      <c r="CS6" s="35">
        <f t="shared" si="10"/>
        <v>43.36</v>
      </c>
      <c r="CT6" s="35">
        <f t="shared" si="10"/>
        <v>42.56</v>
      </c>
      <c r="CU6" s="35">
        <f t="shared" si="10"/>
        <v>42.47</v>
      </c>
      <c r="CV6" s="35">
        <f t="shared" si="10"/>
        <v>42.4</v>
      </c>
      <c r="CW6" s="34" t="str">
        <f>IF(CW7="","",IF(CW7="-","【-】","【"&amp;SUBSTITUTE(TEXT(CW7,"#,##0.00"),"-","△")&amp;"】"))</f>
        <v>【42.90】</v>
      </c>
      <c r="CX6" s="35">
        <f>IF(CX7="",NA(),CX7)</f>
        <v>74.180000000000007</v>
      </c>
      <c r="CY6" s="35">
        <f t="shared" ref="CY6:DG6" si="11">IF(CY7="",NA(),CY7)</f>
        <v>74.349999999999994</v>
      </c>
      <c r="CZ6" s="35">
        <f t="shared" si="11"/>
        <v>78.25</v>
      </c>
      <c r="DA6" s="35">
        <f t="shared" si="11"/>
        <v>81.8</v>
      </c>
      <c r="DB6" s="35">
        <f t="shared" si="11"/>
        <v>84.17</v>
      </c>
      <c r="DC6" s="35">
        <f t="shared" si="11"/>
        <v>83.5</v>
      </c>
      <c r="DD6" s="35">
        <f t="shared" si="11"/>
        <v>83.06</v>
      </c>
      <c r="DE6" s="35">
        <f t="shared" si="11"/>
        <v>83.32</v>
      </c>
      <c r="DF6" s="35">
        <f t="shared" si="11"/>
        <v>83.75</v>
      </c>
      <c r="DG6" s="35">
        <f t="shared" si="11"/>
        <v>84.19</v>
      </c>
      <c r="DH6" s="34" t="str">
        <f>IF(DH7="","",IF(DH7="-","【-】","【"&amp;SUBSTITUTE(TEXT(DH7,"#,##0.00"),"-","△")&amp;"】"))</f>
        <v>【84.75】</v>
      </c>
      <c r="DI6" s="35">
        <f>IF(DI7="",NA(),DI7)</f>
        <v>9.3000000000000007</v>
      </c>
      <c r="DJ6" s="35">
        <f t="shared" ref="DJ6:DR6" si="12">IF(DJ7="",NA(),DJ7)</f>
        <v>11.66</v>
      </c>
      <c r="DK6" s="35">
        <f t="shared" si="12"/>
        <v>11.5</v>
      </c>
      <c r="DL6" s="35">
        <f t="shared" si="12"/>
        <v>13.63</v>
      </c>
      <c r="DM6" s="35">
        <f t="shared" si="12"/>
        <v>15.75</v>
      </c>
      <c r="DN6" s="35">
        <f t="shared" si="12"/>
        <v>22.77</v>
      </c>
      <c r="DO6" s="35">
        <f t="shared" si="12"/>
        <v>23.93</v>
      </c>
      <c r="DP6" s="35">
        <f t="shared" si="12"/>
        <v>24.68</v>
      </c>
      <c r="DQ6" s="35">
        <f t="shared" si="12"/>
        <v>24.68</v>
      </c>
      <c r="DR6" s="35">
        <f t="shared" si="12"/>
        <v>21.36</v>
      </c>
      <c r="DS6" s="34" t="str">
        <f>IF(DS7="","",IF(DS7="-","【-】","【"&amp;SUBSTITUTE(TEXT(DS7,"#,##0.00"),"-","△")&amp;"】"))</f>
        <v>【23.60】</v>
      </c>
      <c r="DT6" s="34">
        <f>IF(DT7="",NA(),DT7)</f>
        <v>0</v>
      </c>
      <c r="DU6" s="34">
        <f t="shared" ref="DU6:EC6" si="13">IF(DU7="",NA(),DU7)</f>
        <v>0</v>
      </c>
      <c r="DV6" s="34">
        <f t="shared" si="13"/>
        <v>0</v>
      </c>
      <c r="DW6" s="34">
        <f t="shared" si="13"/>
        <v>0</v>
      </c>
      <c r="DX6" s="34">
        <f t="shared" si="13"/>
        <v>0</v>
      </c>
      <c r="DY6" s="34">
        <f t="shared" si="13"/>
        <v>0</v>
      </c>
      <c r="DZ6" s="34">
        <f t="shared" si="13"/>
        <v>0</v>
      </c>
      <c r="EA6" s="35">
        <f t="shared" si="13"/>
        <v>0.01</v>
      </c>
      <c r="EB6" s="35">
        <f t="shared" si="13"/>
        <v>8.6199999999999992</v>
      </c>
      <c r="EC6" s="35">
        <f t="shared" si="13"/>
        <v>0.01</v>
      </c>
      <c r="ED6" s="34" t="str">
        <f>IF(ED7="","",IF(ED7="-","【-】","【"&amp;SUBSTITUTE(TEXT(ED7,"#,##0.00"),"-","△")&amp;"】"))</f>
        <v>【0.01】</v>
      </c>
      <c r="EE6" s="34">
        <f>IF(EE7="",NA(),EE7)</f>
        <v>0</v>
      </c>
      <c r="EF6" s="34">
        <f t="shared" ref="EF6:EN6" si="14">IF(EF7="",NA(),EF7)</f>
        <v>0</v>
      </c>
      <c r="EG6" s="35">
        <f t="shared" si="14"/>
        <v>0.86</v>
      </c>
      <c r="EH6" s="35">
        <f t="shared" si="14"/>
        <v>0.31</v>
      </c>
      <c r="EI6" s="34">
        <f t="shared" si="14"/>
        <v>0</v>
      </c>
      <c r="EJ6" s="35">
        <f t="shared" si="14"/>
        <v>0.09</v>
      </c>
      <c r="EK6" s="35">
        <f t="shared" si="14"/>
        <v>0.09</v>
      </c>
      <c r="EL6" s="35">
        <f t="shared" si="14"/>
        <v>0.13</v>
      </c>
      <c r="EM6" s="35">
        <f t="shared" si="14"/>
        <v>0.36</v>
      </c>
      <c r="EN6" s="35">
        <f t="shared" si="14"/>
        <v>0.39</v>
      </c>
      <c r="EO6" s="34" t="str">
        <f>IF(EO7="","",IF(EO7="-","【-】","【"&amp;SUBSTITUTE(TEXT(EO7,"#,##0.00"),"-","△")&amp;"】"))</f>
        <v>【0.30】</v>
      </c>
    </row>
    <row r="7" spans="1:148" s="36" customFormat="1" x14ac:dyDescent="0.15">
      <c r="A7" s="28"/>
      <c r="B7" s="37">
        <v>2020</v>
      </c>
      <c r="C7" s="37">
        <v>203831</v>
      </c>
      <c r="D7" s="37">
        <v>46</v>
      </c>
      <c r="E7" s="37">
        <v>17</v>
      </c>
      <c r="F7" s="37">
        <v>4</v>
      </c>
      <c r="G7" s="37">
        <v>0</v>
      </c>
      <c r="H7" s="37" t="s">
        <v>96</v>
      </c>
      <c r="I7" s="37" t="s">
        <v>97</v>
      </c>
      <c r="J7" s="37" t="s">
        <v>98</v>
      </c>
      <c r="K7" s="37" t="s">
        <v>99</v>
      </c>
      <c r="L7" s="37" t="s">
        <v>100</v>
      </c>
      <c r="M7" s="37" t="s">
        <v>101</v>
      </c>
      <c r="N7" s="38" t="s">
        <v>102</v>
      </c>
      <c r="O7" s="38">
        <v>48.95</v>
      </c>
      <c r="P7" s="38">
        <v>27.86</v>
      </c>
      <c r="Q7" s="38">
        <v>71.459999999999994</v>
      </c>
      <c r="R7" s="38">
        <v>3938</v>
      </c>
      <c r="S7" s="38">
        <v>24819</v>
      </c>
      <c r="T7" s="38">
        <v>85.91</v>
      </c>
      <c r="U7" s="38">
        <v>288.89999999999998</v>
      </c>
      <c r="V7" s="38">
        <v>6887</v>
      </c>
      <c r="W7" s="38">
        <v>2.93</v>
      </c>
      <c r="X7" s="38">
        <v>2350.5100000000002</v>
      </c>
      <c r="Y7" s="38">
        <v>100.26</v>
      </c>
      <c r="Z7" s="38">
        <v>100.35</v>
      </c>
      <c r="AA7" s="38">
        <v>100.4</v>
      </c>
      <c r="AB7" s="38">
        <v>100.7</v>
      </c>
      <c r="AC7" s="38">
        <v>110.4</v>
      </c>
      <c r="AD7" s="38">
        <v>100.85</v>
      </c>
      <c r="AE7" s="38">
        <v>102.13</v>
      </c>
      <c r="AF7" s="38">
        <v>101.72</v>
      </c>
      <c r="AG7" s="38">
        <v>102.73</v>
      </c>
      <c r="AH7" s="38">
        <v>105.78</v>
      </c>
      <c r="AI7" s="38">
        <v>104.83</v>
      </c>
      <c r="AJ7" s="38">
        <v>0</v>
      </c>
      <c r="AK7" s="38">
        <v>0</v>
      </c>
      <c r="AL7" s="38">
        <v>0</v>
      </c>
      <c r="AM7" s="38">
        <v>0</v>
      </c>
      <c r="AN7" s="38">
        <v>0</v>
      </c>
      <c r="AO7" s="38">
        <v>110.77</v>
      </c>
      <c r="AP7" s="38">
        <v>109.51</v>
      </c>
      <c r="AQ7" s="38">
        <v>112.88</v>
      </c>
      <c r="AR7" s="38">
        <v>94.97</v>
      </c>
      <c r="AS7" s="38">
        <v>63.96</v>
      </c>
      <c r="AT7" s="38">
        <v>61.55</v>
      </c>
      <c r="AU7" s="38">
        <v>80.08</v>
      </c>
      <c r="AV7" s="38">
        <v>76.03</v>
      </c>
      <c r="AW7" s="38">
        <v>78.36</v>
      </c>
      <c r="AX7" s="38">
        <v>89.49</v>
      </c>
      <c r="AY7" s="38">
        <v>87.03</v>
      </c>
      <c r="AZ7" s="38">
        <v>46.78</v>
      </c>
      <c r="BA7" s="38">
        <v>47.44</v>
      </c>
      <c r="BB7" s="38">
        <v>49.18</v>
      </c>
      <c r="BC7" s="38">
        <v>47.72</v>
      </c>
      <c r="BD7" s="38">
        <v>44.24</v>
      </c>
      <c r="BE7" s="38">
        <v>45.34</v>
      </c>
      <c r="BF7" s="38">
        <v>2947.99</v>
      </c>
      <c r="BG7" s="38">
        <v>2929.77</v>
      </c>
      <c r="BH7" s="38">
        <v>2455.88</v>
      </c>
      <c r="BI7" s="38">
        <v>1554.8</v>
      </c>
      <c r="BJ7" s="38">
        <v>1277.6099999999999</v>
      </c>
      <c r="BK7" s="38">
        <v>1298.9100000000001</v>
      </c>
      <c r="BL7" s="38">
        <v>1243.71</v>
      </c>
      <c r="BM7" s="38">
        <v>1194.1500000000001</v>
      </c>
      <c r="BN7" s="38">
        <v>1206.79</v>
      </c>
      <c r="BO7" s="38">
        <v>1258.43</v>
      </c>
      <c r="BP7" s="38">
        <v>1260.21</v>
      </c>
      <c r="BQ7" s="38">
        <v>83.23</v>
      </c>
      <c r="BR7" s="38">
        <v>82.97</v>
      </c>
      <c r="BS7" s="38">
        <v>88.48</v>
      </c>
      <c r="BT7" s="38">
        <v>90.19</v>
      </c>
      <c r="BU7" s="38">
        <v>137.96</v>
      </c>
      <c r="BV7" s="38">
        <v>69.87</v>
      </c>
      <c r="BW7" s="38">
        <v>74.3</v>
      </c>
      <c r="BX7" s="38">
        <v>72.260000000000005</v>
      </c>
      <c r="BY7" s="38">
        <v>71.84</v>
      </c>
      <c r="BZ7" s="38">
        <v>73.36</v>
      </c>
      <c r="CA7" s="38">
        <v>75.290000000000006</v>
      </c>
      <c r="CB7" s="38">
        <v>212.39</v>
      </c>
      <c r="CC7" s="38">
        <v>213.7</v>
      </c>
      <c r="CD7" s="38">
        <v>215.7</v>
      </c>
      <c r="CE7" s="38">
        <v>220.81</v>
      </c>
      <c r="CF7" s="38">
        <v>143.18</v>
      </c>
      <c r="CG7" s="38">
        <v>234.96</v>
      </c>
      <c r="CH7" s="38">
        <v>221.81</v>
      </c>
      <c r="CI7" s="38">
        <v>230.02</v>
      </c>
      <c r="CJ7" s="38">
        <v>228.47</v>
      </c>
      <c r="CK7" s="38">
        <v>224.88</v>
      </c>
      <c r="CL7" s="38">
        <v>215.41</v>
      </c>
      <c r="CM7" s="38" t="s">
        <v>102</v>
      </c>
      <c r="CN7" s="38" t="s">
        <v>102</v>
      </c>
      <c r="CO7" s="38" t="s">
        <v>102</v>
      </c>
      <c r="CP7" s="38" t="s">
        <v>102</v>
      </c>
      <c r="CQ7" s="38" t="s">
        <v>102</v>
      </c>
      <c r="CR7" s="38">
        <v>42.9</v>
      </c>
      <c r="CS7" s="38">
        <v>43.36</v>
      </c>
      <c r="CT7" s="38">
        <v>42.56</v>
      </c>
      <c r="CU7" s="38">
        <v>42.47</v>
      </c>
      <c r="CV7" s="38">
        <v>42.4</v>
      </c>
      <c r="CW7" s="38">
        <v>42.9</v>
      </c>
      <c r="CX7" s="38">
        <v>74.180000000000007</v>
      </c>
      <c r="CY7" s="38">
        <v>74.349999999999994</v>
      </c>
      <c r="CZ7" s="38">
        <v>78.25</v>
      </c>
      <c r="DA7" s="38">
        <v>81.8</v>
      </c>
      <c r="DB7" s="38">
        <v>84.17</v>
      </c>
      <c r="DC7" s="38">
        <v>83.5</v>
      </c>
      <c r="DD7" s="38">
        <v>83.06</v>
      </c>
      <c r="DE7" s="38">
        <v>83.32</v>
      </c>
      <c r="DF7" s="38">
        <v>83.75</v>
      </c>
      <c r="DG7" s="38">
        <v>84.19</v>
      </c>
      <c r="DH7" s="38">
        <v>84.75</v>
      </c>
      <c r="DI7" s="38">
        <v>9.3000000000000007</v>
      </c>
      <c r="DJ7" s="38">
        <v>11.66</v>
      </c>
      <c r="DK7" s="38">
        <v>11.5</v>
      </c>
      <c r="DL7" s="38">
        <v>13.63</v>
      </c>
      <c r="DM7" s="38">
        <v>15.75</v>
      </c>
      <c r="DN7" s="38">
        <v>22.77</v>
      </c>
      <c r="DO7" s="38">
        <v>23.93</v>
      </c>
      <c r="DP7" s="38">
        <v>24.68</v>
      </c>
      <c r="DQ7" s="38">
        <v>24.68</v>
      </c>
      <c r="DR7" s="38">
        <v>21.36</v>
      </c>
      <c r="DS7" s="38">
        <v>23.6</v>
      </c>
      <c r="DT7" s="38">
        <v>0</v>
      </c>
      <c r="DU7" s="38">
        <v>0</v>
      </c>
      <c r="DV7" s="38">
        <v>0</v>
      </c>
      <c r="DW7" s="38">
        <v>0</v>
      </c>
      <c r="DX7" s="38">
        <v>0</v>
      </c>
      <c r="DY7" s="38">
        <v>0</v>
      </c>
      <c r="DZ7" s="38">
        <v>0</v>
      </c>
      <c r="EA7" s="38">
        <v>0.01</v>
      </c>
      <c r="EB7" s="38">
        <v>8.6199999999999992</v>
      </c>
      <c r="EC7" s="38">
        <v>0.01</v>
      </c>
      <c r="ED7" s="38">
        <v>0.01</v>
      </c>
      <c r="EE7" s="38">
        <v>0</v>
      </c>
      <c r="EF7" s="38">
        <v>0</v>
      </c>
      <c r="EG7" s="38">
        <v>0.86</v>
      </c>
      <c r="EH7" s="38">
        <v>0.31</v>
      </c>
      <c r="EI7" s="38">
        <v>0</v>
      </c>
      <c r="EJ7" s="38">
        <v>0.09</v>
      </c>
      <c r="EK7" s="38">
        <v>0.09</v>
      </c>
      <c r="EL7" s="38">
        <v>0.13</v>
      </c>
      <c r="EM7" s="38">
        <v>0.36</v>
      </c>
      <c r="EN7" s="38">
        <v>0.39</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110</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ke020765</cp:lastModifiedBy>
  <cp:lastPrinted>2022-02-01T01:30:46Z</cp:lastPrinted>
  <dcterms:created xsi:type="dcterms:W3CDTF">2021-12-03T07:24:18Z</dcterms:created>
  <dcterms:modified xsi:type="dcterms:W3CDTF">2022-02-01T02:06:43Z</dcterms:modified>
  <cp:category/>
</cp:coreProperties>
</file>