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4.3.201\int-redirections$\ke020765\Desktop\HP掲載用データ\下水道事業（農集）_203831箕輪町\"/>
    </mc:Choice>
  </mc:AlternateContent>
  <workbookProtection workbookAlgorithmName="SHA-512" workbookHashValue="2E8BQEx7pqUPR7jFkMRvtIn6R0S7kt+xhlsADQf1UKpL9Kva51T/JdeI2JLjyZGDx4gGQRnxKyYDQpi+0L6H9w==" workbookSaltValue="s6ffeKEPQ1GLmKM0IrPhqQ==" workbookSpinCount="100000" lockStructure="1"/>
  <bookViews>
    <workbookView xWindow="0" yWindow="0" windowWidth="20220" windowHeight="6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<sst xmlns="http://schemas.openxmlformats.org/spreadsheetml/2006/main" count="231" uniqueCount="115">
  <si>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</si>
  <si>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</si>
  <si>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</si>
  <si>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</si>
  <si>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</si>
  <si>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</si>
  <si>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</si>
  <si>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</si>
  <si>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</si>
  <si>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</si>
  <si>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</si>
  <si>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</si>
  <si>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</si>
  <si>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</si>
  <si>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</si>
  <si>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</si>
  <si>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</si>
  <si>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</si>
  <si>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</si>
  <si>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</si>
  <si>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</si>
  <si>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</si>
  <si>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</si>
  <si>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</si>
  <si>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</si>
  <si>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</si>
  <si>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</si>
  <si>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</si>
  <si>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</si>
  <si>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</si>
  <si>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</si>
  <si>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</si>
  <si>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</si>
  <si>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</si>
  <si>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</si>
  <si>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</si>
  <si>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</si>
  <si>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</si>
  <si>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</si>
  <si>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</si>
  <si>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</si>
  <si>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</si>
  <si>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</si>
  <si>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</si>
  <si>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</si>
  <si>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</si>
  <si>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</si>
  <si>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</si>
  <si>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</si>
  <si>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</si>
  <si>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</si>
  <si>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</si>
  <si>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</si>
  <si>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</si>
  <si>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</si>
  <si>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</si>
  <si>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</si>
  <si>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</si>
  <si>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</si>
  <si>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</si>
  <si>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</si>
  <si>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</si>
  <si>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</si>
  <si>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</si>
  <si>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</si>
  <si>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</si>
  <si>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</si>
  <si>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</si>
  <si>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</si>
  <si>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</si>
  <si>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</si>
  <si>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</si>
  <si>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</si>
  <si>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</si>
  <si>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</si>
  <si>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</si>
  <si>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</si>
  <si>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</si>
  <si>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</si>
  <si>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</si>
  <si>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</si>
  <si>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</si>
  <si>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</si>
  <si>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</si>
  <si>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</si>
  <si>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</si>
  <si>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</si>
  <si>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</si>
  <si>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</si>
  <si>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</si>
  <si>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</si>
  <si>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</si>
  <si>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</si>
  <si>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</si>
  <si>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</si>
  <si>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</si>
  <si>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</si>
  <si>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</si>
  <si>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</si>
  <si>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</si>
  <si>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</si>
  <si>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</si>
  <si>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</si>
  <si>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</si>
  <si>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</si>
  <si>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</si>
  <si>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</si>
  <si>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</si>
  <si>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</si>
  <si>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</si>
  <si>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</si>
  <si>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</si>
  <si>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□現状分析
　使用料収入や一般会計からの繰入金等の収益で、維持管理費や支払利息等の費用をどの程度賄えているかを表す”経常収支比率”は長期前受金戻入益の増加と、企業債償還金利息の減少により、6.15ポイント増加している。また、公共への統合による処理場の維持管理費の減少、使用料収入・長期前受金戻入益の増加により累積欠損金比率は解消した。
また、固定資産台帳整備により、建設改良費に充てた企業債に係る元金償還金に対する一般会計からの繰入れた分を収益化したことから”経費回収率”は改善した。
　料金収入に対する企業債残高の割合である”企業債残高対事業規模比率”は、増減があるものの平均値を大きく下回り、0ポイントとなった。水洗化率も水洗化人口が増加したことにより改善している。
■現状分析からみた課題
　独立採算を図るためには支出の削減、収入の増加に取り組む必要がある。</t>
    <rPh sb="66" eb="68">
      <t>チョウキ</t>
    </rPh>
    <rPh sb="68" eb="70">
      <t>マエウケ</t>
    </rPh>
    <rPh sb="70" eb="71">
      <t>キン</t>
    </rPh>
    <rPh sb="71" eb="72">
      <t>モド</t>
    </rPh>
    <rPh sb="72" eb="73">
      <t>イ</t>
    </rPh>
    <rPh sb="73" eb="74">
      <t>エキ</t>
    </rPh>
    <rPh sb="75" eb="77">
      <t>ゾウカ</t>
    </rPh>
    <rPh sb="79" eb="81">
      <t>キギョウ</t>
    </rPh>
    <rPh sb="81" eb="82">
      <t>サイ</t>
    </rPh>
    <rPh sb="82" eb="84">
      <t>ショウカン</t>
    </rPh>
    <rPh sb="84" eb="85">
      <t>キン</t>
    </rPh>
    <rPh sb="85" eb="87">
      <t>リソク</t>
    </rPh>
    <rPh sb="88" eb="90">
      <t>ゲンショウ</t>
    </rPh>
    <rPh sb="102" eb="104">
      <t>ゾウカ</t>
    </rPh>
    <rPh sb="134" eb="137">
      <t>シヨウリョウ</t>
    </rPh>
    <rPh sb="137" eb="139">
      <t>シュウニュウ</t>
    </rPh>
    <rPh sb="162" eb="164">
      <t>カイショウ</t>
    </rPh>
    <rPh sb="172" eb="174">
      <t>コテイ</t>
    </rPh>
    <rPh sb="174" eb="176">
      <t>シサン</t>
    </rPh>
    <rPh sb="176" eb="178">
      <t>ダイチョウ</t>
    </rPh>
    <rPh sb="178" eb="180">
      <t>セイビ</t>
    </rPh>
    <rPh sb="184" eb="186">
      <t>ケンセツ</t>
    </rPh>
    <rPh sb="186" eb="188">
      <t>カイリョウ</t>
    </rPh>
    <rPh sb="188" eb="189">
      <t>ヒ</t>
    </rPh>
    <rPh sb="190" eb="191">
      <t>ア</t>
    </rPh>
    <rPh sb="193" eb="195">
      <t>キギョウ</t>
    </rPh>
    <rPh sb="195" eb="196">
      <t>サイ</t>
    </rPh>
    <rPh sb="197" eb="198">
      <t>カカ</t>
    </rPh>
    <rPh sb="199" eb="201">
      <t>ガンキン</t>
    </rPh>
    <rPh sb="201" eb="203">
      <t>ショウカン</t>
    </rPh>
    <rPh sb="203" eb="204">
      <t>キン</t>
    </rPh>
    <rPh sb="205" eb="206">
      <t>タイ</t>
    </rPh>
    <rPh sb="208" eb="210">
      <t>イッパン</t>
    </rPh>
    <rPh sb="210" eb="212">
      <t>カイケイ</t>
    </rPh>
    <rPh sb="215" eb="217">
      <t>クリイ</t>
    </rPh>
    <rPh sb="219" eb="220">
      <t>ブン</t>
    </rPh>
    <rPh sb="221" eb="224">
      <t>シュウエキカ</t>
    </rPh>
    <rPh sb="238" eb="240">
      <t>カイゼン</t>
    </rPh>
    <rPh sb="311" eb="314">
      <t>スイセンカ</t>
    </rPh>
    <rPh sb="314" eb="315">
      <t>リツ</t>
    </rPh>
    <rPh sb="316" eb="318">
      <t>スイセン</t>
    </rPh>
    <rPh sb="318" eb="319">
      <t>カ</t>
    </rPh>
    <rPh sb="319" eb="321">
      <t>ジンコウ</t>
    </rPh>
    <rPh sb="322" eb="324">
      <t>ゾウカ</t>
    </rPh>
    <rPh sb="331" eb="333">
      <t>カイゼン</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</si>
  <si>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
■現状分析からみた課題
　時間の経過とともに減価償却が増加しているが特に問題はなく、耐用年数を超過した管渠も無いが不明水の流入量が増加しているので、調査・対策を継続的に進めていく必要があるが、進入個所の特定が困難なこと、管更生費用が高額であることが課題である。</t>
    <rPh sb="182" eb="183">
      <t>ナ</t>
    </rPh>
    <rPh sb="185" eb="187">
      <t>フメイ</t>
    </rPh>
    <rPh sb="187" eb="188">
      <t>スイ</t>
    </rPh>
    <rPh sb="189" eb="191">
      <t>リュウニュウ</t>
    </rPh>
    <rPh sb="191" eb="192">
      <t>リョウ</t>
    </rPh>
    <rPh sb="193" eb="195">
      <t>ゾウカ</t>
    </rPh>
    <rPh sb="202" eb="204">
      <t>チョウサ</t>
    </rPh>
    <rPh sb="205" eb="207">
      <t>タイサク</t>
    </rPh>
    <rPh sb="208" eb="211">
      <t>ケイゾクテキ</t>
    </rPh>
    <rPh sb="212" eb="213">
      <t>スス</t>
    </rPh>
    <rPh sb="217" eb="219">
      <t>ヒツヨウ</t>
    </rPh>
    <rPh sb="224" eb="226">
      <t>シンニュウ</t>
    </rPh>
    <rPh sb="226" eb="228">
      <t>カショ</t>
    </rPh>
    <rPh sb="229" eb="231">
      <t>トクテイ</t>
    </rPh>
    <rPh sb="232" eb="234">
      <t>コンナン</t>
    </rPh>
    <rPh sb="238" eb="239">
      <t>カン</t>
    </rPh>
    <rPh sb="239" eb="241">
      <t>コウセイ</t>
    </rPh>
    <rPh sb="241" eb="243">
      <t>ヒヨウ</t>
    </rPh>
    <rPh sb="244" eb="246">
      <t>コウガク</t>
    </rPh>
    <rPh sb="252" eb="254">
      <t>カダイ</t>
    </rPh>
    <phoneticPr fontId="4"/>
  </si>
  <si>
    <t xml:space="preserve">経営面では、独立採算を図るため、事業の効率化等による支出の削減を図っていくとともに、必要な下水道使用料を確保するために、平成30年度4月（7月徴収分）から使用料の平均10％値上げ改定を実施した。
また、固定資産台帳を整備することにより、建設改良費に充てた企業債に係る元金償還金に対する一般会計からの繰り入れ分を収益化することが出来た。
管渠施設の老朽化は進んでいないが、不明水対策が必要である。現在1処理区域において実施している不明水調査結果に基づき、進入箇所の特定、対策工法の検討を進め、有収率の向上に取り組んでいく。
</t>
    <rPh sb="6" eb="8">
      <t>ドクリツ</t>
    </rPh>
    <rPh sb="8" eb="10">
      <t>サイサン</t>
    </rPh>
    <rPh sb="11" eb="12">
      <t>ハカ</t>
    </rPh>
    <rPh sb="101" eb="103">
      <t>コテイ</t>
    </rPh>
    <rPh sb="103" eb="105">
      <t>シサン</t>
    </rPh>
    <rPh sb="105" eb="107">
      <t>ダイチョウ</t>
    </rPh>
    <rPh sb="108" eb="110">
      <t>セイビ</t>
    </rPh>
    <rPh sb="118" eb="120">
      <t>ケンセツ</t>
    </rPh>
    <rPh sb="120" eb="122">
      <t>カイリョウ</t>
    </rPh>
    <rPh sb="122" eb="123">
      <t>ヒ</t>
    </rPh>
    <rPh sb="124" eb="125">
      <t>ア</t>
    </rPh>
    <rPh sb="127" eb="129">
      <t>キギョウ</t>
    </rPh>
    <rPh sb="129" eb="130">
      <t>サイ</t>
    </rPh>
    <rPh sb="131" eb="132">
      <t>カカ</t>
    </rPh>
    <rPh sb="133" eb="135">
      <t>ガンキン</t>
    </rPh>
    <rPh sb="135" eb="137">
      <t>ショウカン</t>
    </rPh>
    <rPh sb="137" eb="138">
      <t>キン</t>
    </rPh>
    <rPh sb="139" eb="140">
      <t>タイ</t>
    </rPh>
    <rPh sb="142" eb="144">
      <t>イッパン</t>
    </rPh>
    <rPh sb="144" eb="146">
      <t>カイケイ</t>
    </rPh>
    <rPh sb="149" eb="150">
      <t>ク</t>
    </rPh>
    <rPh sb="151" eb="152">
      <t>イ</t>
    </rPh>
    <rPh sb="153" eb="154">
      <t>ブン</t>
    </rPh>
    <rPh sb="155" eb="158">
      <t>シュウエキカ</t>
    </rPh>
    <rPh sb="163" eb="165">
      <t>デキ</t>
    </rPh>
    <rPh sb="219" eb="221">
      <t>ケッカ</t>
    </rPh>
    <rPh sb="222" eb="223">
      <t>モト</t>
    </rPh>
    <rPh sb="226" eb="228">
      <t>シンニュウ</t>
    </rPh>
    <rPh sb="228" eb="230">
      <t>カショ</t>
    </rPh>
    <rPh sb="231" eb="233">
      <t>トクテイ</t>
    </rPh>
    <rPh sb="234" eb="236">
      <t>タイサク</t>
    </rPh>
    <rPh sb="236" eb="238">
      <t>コウホウ</t>
    </rPh>
    <rPh sb="239" eb="241">
      <t>ケントウ</t>
    </rPh>
    <rPh sb="242" eb="243">
      <t>スス</t>
    </rPh>
    <rPh sb="245" eb="248">
      <t>ユウシュウリツ</t>
    </rPh>
    <rPh sb="249" eb="251">
      <t>コウジョウ</t>
    </rPh>
    <rPh sb="252" eb="253">
      <t>ト</t>
    </rPh>
    <rPh sb="254" eb="25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</si>
</sst>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0.21</c:v>
                </c:pt>
                <c:pt idx="4">
                  <c:v>0</c:v>
                </c:pt>
              </c:numCache>
            </c:numRef>
          </c:val>
          <c:extLst>
            <c:ext xmlns:c16="http://schemas.microsoft.com/office/drawing/2014/chart" uri="{C3380CC4-5D6E-409C-BE32-E72D297353CC}">
              <c16:uniqueId val="{00000000-01D2-4B95-BBE5-1DFD3338B4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01D2-4B95-BBE5-1DFD3338B4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57.5</c:v>
                </c:pt>
                <c:pt idx="1">
                  <c:v>43.21</c:v>
                </c:pt>
                <c:pt idx="2">
                  <c:v>64.069999999999993</c:v>
                </c:pt>
                <c:pt idx="3">
                  <c:v>62.77</c:v>
                </c:pt>
                <c:pt idx="4">
                  <c:v>65.239999999999995</c:v>
                </c:pt>
              </c:numCache>
            </c:numRef>
          </c:val>
          <c:extLst>
            <c:ext xmlns:c16="http://schemas.microsoft.com/office/drawing/2014/chart" uri="{C3380CC4-5D6E-409C-BE32-E72D297353CC}">
              <c16:uniqueId val="{00000000-8A80-40AC-AEFA-316E7D805B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8A80-40AC-AEFA-316E7D805B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85.53</c:v>
                </c:pt>
                <c:pt idx="1">
                  <c:v>87.46</c:v>
                </c:pt>
                <c:pt idx="2">
                  <c:v>83.97</c:v>
                </c:pt>
                <c:pt idx="3">
                  <c:v>89.12</c:v>
                </c:pt>
                <c:pt idx="4">
                  <c:v>92.44</c:v>
                </c:pt>
              </c:numCache>
            </c:numRef>
          </c:val>
          <c:extLst>
            <c:ext xmlns:c16="http://schemas.microsoft.com/office/drawing/2014/chart" uri="{C3380CC4-5D6E-409C-BE32-E72D297353CC}">
              <c16:uniqueId val="{00000000-0E78-4D63-A5D3-61BD3FF5C9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0E78-4D63-A5D3-61BD3FF5C9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100.36</c:v>
                </c:pt>
                <c:pt idx="1">
                  <c:v>100.3</c:v>
                </c:pt>
                <c:pt idx="2">
                  <c:v>100.48</c:v>
                </c:pt>
                <c:pt idx="3">
                  <c:v>100.45</c:v>
                </c:pt>
                <c:pt idx="4">
                  <c:v>106.6</c:v>
                </c:pt>
              </c:numCache>
            </c:numRef>
          </c:val>
          <c:extLst>
            <c:ext xmlns:c16="http://schemas.microsoft.com/office/drawing/2014/chart" uri="{C3380CC4-5D6E-409C-BE32-E72D297353CC}">
              <c16:uniqueId val="{00000000-C345-44BD-9C63-4E728526A1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101.91</c:v>
                </c:pt>
                <c:pt idx="4">
                  <c:v>103.09</c:v>
                </c:pt>
              </c:numCache>
            </c:numRef>
          </c:val>
          <c:smooth val="0"/>
          <c:extLst>
            <c:ext xmlns:c16="http://schemas.microsoft.com/office/drawing/2014/chart" uri="{C3380CC4-5D6E-409C-BE32-E72D297353CC}">
              <c16:uniqueId val="{00000001-C345-44BD-9C63-4E728526A1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13.29</c:v>
                </c:pt>
                <c:pt idx="1">
                  <c:v>16.5</c:v>
                </c:pt>
                <c:pt idx="2">
                  <c:v>19.47</c:v>
                </c:pt>
                <c:pt idx="3">
                  <c:v>22.34</c:v>
                </c:pt>
                <c:pt idx="4">
                  <c:v>24.11</c:v>
                </c:pt>
              </c:numCache>
            </c:numRef>
          </c:val>
          <c:extLst>
            <c:ext xmlns:c16="http://schemas.microsoft.com/office/drawing/2014/chart" uri="{C3380CC4-5D6E-409C-BE32-E72D297353CC}">
              <c16:uniqueId val="{00000000-BEB7-495B-9934-DD8A03226D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28.19</c:v>
                </c:pt>
                <c:pt idx="4">
                  <c:v>24.8</c:v>
                </c:pt>
              </c:numCache>
            </c:numRef>
          </c:val>
          <c:smooth val="0"/>
          <c:extLst>
            <c:ext xmlns:c16="http://schemas.microsoft.com/office/drawing/2014/chart" uri="{C3380CC4-5D6E-409C-BE32-E72D297353CC}">
              <c16:uniqueId val="{00000001-BEB7-495B-9934-DD8A03226D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F-41F3-96BF-7DABAF0C88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AF-41F3-96BF-7DABAF0C88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8.36</c:v>
                </c:pt>
                <c:pt idx="1">
                  <c:v>11.06</c:v>
                </c:pt>
                <c:pt idx="2">
                  <c:v>8.83</c:v>
                </c:pt>
                <c:pt idx="3">
                  <c:v>7.18</c:v>
                </c:pt>
                <c:pt idx="4" formatCode="#,##0.00;&quot;△&quot;#,##0.00">
                  <c:v>0</c:v>
                </c:pt>
              </c:numCache>
            </c:numRef>
          </c:val>
          <c:extLst>
            <c:ext xmlns:c16="http://schemas.microsoft.com/office/drawing/2014/chart" uri="{C3380CC4-5D6E-409C-BE32-E72D297353CC}">
              <c16:uniqueId val="{00000000-892F-4075-98D8-745F4BDAB4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127.98</c:v>
                </c:pt>
                <c:pt idx="4">
                  <c:v>101.24</c:v>
                </c:pt>
              </c:numCache>
            </c:numRef>
          </c:val>
          <c:smooth val="0"/>
          <c:extLst>
            <c:ext xmlns:c16="http://schemas.microsoft.com/office/drawing/2014/chart" uri="{C3380CC4-5D6E-409C-BE32-E72D297353CC}">
              <c16:uniqueId val="{00000001-892F-4075-98D8-745F4BDAB4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28.14</c:v>
                </c:pt>
                <c:pt idx="1">
                  <c:v>25.52</c:v>
                </c:pt>
                <c:pt idx="2">
                  <c:v>24.81</c:v>
                </c:pt>
                <c:pt idx="3">
                  <c:v>60.03</c:v>
                </c:pt>
                <c:pt idx="4">
                  <c:v>54.76</c:v>
                </c:pt>
              </c:numCache>
            </c:numRef>
          </c:val>
          <c:extLst>
            <c:ext xmlns:c16="http://schemas.microsoft.com/office/drawing/2014/chart" uri="{C3380CC4-5D6E-409C-BE32-E72D297353CC}">
              <c16:uniqueId val="{00000000-D22F-431A-ACCB-C4C3CDD587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44.14</c:v>
                </c:pt>
                <c:pt idx="4">
                  <c:v>37.24</c:v>
                </c:pt>
              </c:numCache>
            </c:numRef>
          </c:val>
          <c:smooth val="0"/>
          <c:extLst>
            <c:ext xmlns:c16="http://schemas.microsoft.com/office/drawing/2014/chart" uri="{C3380CC4-5D6E-409C-BE32-E72D297353CC}">
              <c16:uniqueId val="{00000001-D22F-431A-ACCB-C4C3CDD587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400.43</c:v>
                </c:pt>
                <c:pt idx="1">
                  <c:v>125.42</c:v>
                </c:pt>
                <c:pt idx="2">
                  <c:v>325.58999999999997</c:v>
                </c:pt>
                <c:pt idx="3">
                  <c:v>157.72</c:v>
                </c:pt>
                <c:pt idx="4" formatCode="#,##0.00;&quot;△&quot;#,##0.00">
                  <c:v>0</c:v>
                </c:pt>
              </c:numCache>
            </c:numRef>
          </c:val>
          <c:extLst>
            <c:ext xmlns:c16="http://schemas.microsoft.com/office/drawing/2014/chart" uri="{C3380CC4-5D6E-409C-BE32-E72D297353CC}">
              <c16:uniqueId val="{00000000-F2A5-4956-835C-99C2CC281E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F2A5-4956-835C-99C2CC281E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87.8</c:v>
                </c:pt>
                <c:pt idx="1">
                  <c:v>96.24</c:v>
                </c:pt>
                <c:pt idx="2">
                  <c:v>92.83</c:v>
                </c:pt>
                <c:pt idx="3">
                  <c:v>93.29</c:v>
                </c:pt>
                <c:pt idx="4">
                  <c:v>103.33</c:v>
                </c:pt>
              </c:numCache>
            </c:numRef>
          </c:val>
          <c:extLst>
            <c:ext xmlns:c16="http://schemas.microsoft.com/office/drawing/2014/chart" uri="{C3380CC4-5D6E-409C-BE32-E72D297353CC}">
              <c16:uniqueId val="{00000000-9EB2-4551-8CAF-1DE8F31C87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9EB2-4551-8CAF-1DE8F31C87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196.75</c:v>
                </c:pt>
                <c:pt idx="1">
                  <c:v>180.16</c:v>
                </c:pt>
                <c:pt idx="2">
                  <c:v>204.01</c:v>
                </c:pt>
                <c:pt idx="3">
                  <c:v>206.99</c:v>
                </c:pt>
                <c:pt idx="4">
                  <c:v>186.06</c:v>
                </c:pt>
              </c:numCache>
            </c:numRef>
          </c:val>
          <c:extLst>
            <c:ext xmlns:c16="http://schemas.microsoft.com/office/drawing/2014/chart" uri="{C3380CC4-5D6E-409C-BE32-E72D297353CC}">
              <c16:uniqueId val="{00000000-85D9-418D-A012-CDCFF3D212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85D9-418D-A012-CDCFF3D212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58"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箕輪町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24819</v>
      </c>
      <c r="AM8" s="69"/>
      <c r="AN8" s="69"/>
      <c r="AO8" s="69"/>
      <c r="AP8" s="69"/>
      <c r="AQ8" s="69"/>
      <c r="AR8" s="69"/>
      <c r="AS8" s="69"/>
      <c r="AT8" s="68">
        <f>データ!T6</f>
        <v>85.91</v>
      </c>
      <c r="AU8" s="68"/>
      <c r="AV8" s="68"/>
      <c r="AW8" s="68"/>
      <c r="AX8" s="68"/>
      <c r="AY8" s="68"/>
      <c r="AZ8" s="68"/>
      <c r="BA8" s="68"/>
      <c r="BB8" s="68">
        <f>データ!U6</f>
        <v>288.89999999999998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50.16</v>
      </c>
      <c r="J10" s="68"/>
      <c r="K10" s="68"/>
      <c r="L10" s="68"/>
      <c r="M10" s="68"/>
      <c r="N10" s="68"/>
      <c r="O10" s="68"/>
      <c r="P10" s="68">
        <f>データ!P6</f>
        <v>16.53</v>
      </c>
      <c r="Q10" s="68"/>
      <c r="R10" s="68"/>
      <c r="S10" s="68"/>
      <c r="T10" s="68"/>
      <c r="U10" s="68"/>
      <c r="V10" s="68"/>
      <c r="W10" s="68">
        <f>データ!Q6</f>
        <v>91</v>
      </c>
      <c r="X10" s="68"/>
      <c r="Y10" s="68"/>
      <c r="Z10" s="68"/>
      <c r="AA10" s="68"/>
      <c r="AB10" s="68"/>
      <c r="AC10" s="68"/>
      <c r="AD10" s="69">
        <f>データ!R6</f>
        <v>3938</v>
      </c>
      <c r="AE10" s="69"/>
      <c r="AF10" s="69"/>
      <c r="AG10" s="69"/>
      <c r="AH10" s="69"/>
      <c r="AI10" s="69"/>
      <c r="AJ10" s="69"/>
      <c r="AK10" s="2"/>
      <c r="AL10" s="69">
        <f>データ!V6</f>
        <v>4086</v>
      </c>
      <c r="AM10" s="69"/>
      <c r="AN10" s="69"/>
      <c r="AO10" s="69"/>
      <c r="AP10" s="69"/>
      <c r="AQ10" s="69"/>
      <c r="AR10" s="69"/>
      <c r="AS10" s="69"/>
      <c r="AT10" s="68">
        <f>データ!W6</f>
        <v>1.49</v>
      </c>
      <c r="AU10" s="68"/>
      <c r="AV10" s="68"/>
      <c r="AW10" s="68"/>
      <c r="AX10" s="68"/>
      <c r="AY10" s="68"/>
      <c r="AZ10" s="68"/>
      <c r="BA10" s="68"/>
      <c r="BB10" s="68">
        <f>データ!X6</f>
        <v>2742.28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kHy5UHuDCO83g5qFf0updqd4PhKYBrzjTh/xvDohLC33AmL71ajo0py1iIrl0dtkFFzD9fvt2sNN7EL56aPIQ==" saltValue="uwah6xzC91HgaZXY8s02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203831</v>
      </c>
      <c r="D6" s="33">
        <f t="shared" si="3"/>
        <v>46</v>
      </c>
      <c r="E6" s="33">
        <f t="shared" si="3"/>
        <v>17</v>
      </c>
      <c r="F6" s="33">
        <f t="shared" si="3"/>
        <v>5</v>
      </c>
      <c r="G6" s="33">
        <f t="shared" si="3"/>
        <v>0</v>
      </c>
      <c r="H6" s="33" t="str">
        <f t="shared" si="3"/>
        <v>長野県　箕輪町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50.16</v>
      </c>
      <c r="P6" s="34">
        <f t="shared" si="3"/>
        <v>16.53</v>
      </c>
      <c r="Q6" s="34">
        <f t="shared" si="3"/>
        <v>91</v>
      </c>
      <c r="R6" s="34">
        <f t="shared" si="3"/>
        <v>3938</v>
      </c>
      <c r="S6" s="34">
        <f t="shared" si="3"/>
        <v>24819</v>
      </c>
      <c r="T6" s="34">
        <f t="shared" si="3"/>
        <v>85.91</v>
      </c>
      <c r="U6" s="34">
        <f t="shared" si="3"/>
        <v>288.89999999999998</v>
      </c>
      <c r="V6" s="34">
        <f t="shared" si="3"/>
        <v>4086</v>
      </c>
      <c r="W6" s="34">
        <f t="shared" si="3"/>
        <v>1.49</v>
      </c>
      <c r="X6" s="34">
        <f t="shared" si="3"/>
        <v>2742.28</v>
      </c>
      <c r="Y6" s="35">
        <f>IF(Y7="",NA(),Y7)</f>
        <v>100.36</v>
      </c>
      <c r="Z6" s="35">
        <f t="shared" ref="Z6:AH6" si="4">IF(Z7="",NA(),Z7)</f>
        <v>100.3</v>
      </c>
      <c r="AA6" s="35">
        <f t="shared" si="4"/>
        <v>100.48</v>
      </c>
      <c r="AB6" s="35">
        <f t="shared" si="4"/>
        <v>100.45</v>
      </c>
      <c r="AC6" s="35">
        <f t="shared" si="4"/>
        <v>106.6</v>
      </c>
      <c r="AD6" s="35">
        <f t="shared" si="4"/>
        <v>99.66</v>
      </c>
      <c r="AE6" s="35">
        <f t="shared" si="4"/>
        <v>100.95</v>
      </c>
      <c r="AF6" s="35">
        <f t="shared" si="4"/>
        <v>101.77</v>
      </c>
      <c r="AG6" s="35">
        <f t="shared" si="4"/>
        <v>101.91</v>
      </c>
      <c r="AH6" s="35">
        <f t="shared" si="4"/>
        <v>103.09</v>
      </c>
      <c r="AI6" s="34" t="str">
        <f>IF(AI7="","",IF(AI7="-","【-】","【"&amp;SUBSTITUTE(TEXT(AI7,"#,##0.00"),"-","△")&amp;"】"))</f>
        <v>【104.99】</v>
      </c>
      <c r="AJ6" s="35">
        <f>IF(AJ7="",NA(),AJ7)</f>
        <v>8.36</v>
      </c>
      <c r="AK6" s="35">
        <f t="shared" ref="AK6:AS6" si="5">IF(AK7="",NA(),AK7)</f>
        <v>11.06</v>
      </c>
      <c r="AL6" s="35">
        <f t="shared" si="5"/>
        <v>8.83</v>
      </c>
      <c r="AM6" s="35">
        <f t="shared" si="5"/>
        <v>7.18</v>
      </c>
      <c r="AN6" s="34">
        <f t="shared" si="5"/>
        <v>0</v>
      </c>
      <c r="AO6" s="35">
        <f t="shared" si="5"/>
        <v>225.39</v>
      </c>
      <c r="AP6" s="35">
        <f t="shared" si="5"/>
        <v>224.04</v>
      </c>
      <c r="AQ6" s="35">
        <f t="shared" si="5"/>
        <v>227.4</v>
      </c>
      <c r="AR6" s="35">
        <f t="shared" si="5"/>
        <v>127.98</v>
      </c>
      <c r="AS6" s="35">
        <f t="shared" si="5"/>
        <v>101.24</v>
      </c>
      <c r="AT6" s="34" t="str">
        <f>IF(AT7="","",IF(AT7="-","【-】","【"&amp;SUBSTITUTE(TEXT(AT7,"#,##0.00"),"-","△")&amp;"】"))</f>
        <v>【121.19】</v>
      </c>
      <c r="AU6" s="35">
        <f>IF(AU7="",NA(),AU7)</f>
        <v>28.14</v>
      </c>
      <c r="AV6" s="35">
        <f t="shared" ref="AV6:BD6" si="6">IF(AV7="",NA(),AV7)</f>
        <v>25.52</v>
      </c>
      <c r="AW6" s="35">
        <f t="shared" si="6"/>
        <v>24.81</v>
      </c>
      <c r="AX6" s="35">
        <f t="shared" si="6"/>
        <v>60.03</v>
      </c>
      <c r="AY6" s="35">
        <f t="shared" si="6"/>
        <v>54.76</v>
      </c>
      <c r="AZ6" s="35">
        <f t="shared" si="6"/>
        <v>31.84</v>
      </c>
      <c r="BA6" s="35">
        <f t="shared" si="6"/>
        <v>29.91</v>
      </c>
      <c r="BB6" s="35">
        <f t="shared" si="6"/>
        <v>29.54</v>
      </c>
      <c r="BC6" s="35">
        <f t="shared" si="6"/>
        <v>44.14</v>
      </c>
      <c r="BD6" s="35">
        <f t="shared" si="6"/>
        <v>37.24</v>
      </c>
      <c r="BE6" s="34" t="str">
        <f>IF(BE7="","",IF(BE7="-","【-】","【"&amp;SUBSTITUTE(TEXT(BE7,"#,##0.00"),"-","△")&amp;"】"))</f>
        <v>【32.80】</v>
      </c>
      <c r="BF6" s="35">
        <f>IF(BF7="",NA(),BF7)</f>
        <v>400.43</v>
      </c>
      <c r="BG6" s="35">
        <f t="shared" ref="BG6:BO6" si="7">IF(BG7="",NA(),BG7)</f>
        <v>125.42</v>
      </c>
      <c r="BH6" s="35">
        <f t="shared" si="7"/>
        <v>325.58999999999997</v>
      </c>
      <c r="BI6" s="35">
        <f t="shared" si="7"/>
        <v>157.72</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87.8</v>
      </c>
      <c r="BR6" s="35">
        <f t="shared" ref="BR6:BZ6" si="8">IF(BR7="",NA(),BR7)</f>
        <v>96.24</v>
      </c>
      <c r="BS6" s="35">
        <f t="shared" si="8"/>
        <v>92.83</v>
      </c>
      <c r="BT6" s="35">
        <f t="shared" si="8"/>
        <v>93.29</v>
      </c>
      <c r="BU6" s="35">
        <f t="shared" si="8"/>
        <v>103.33</v>
      </c>
      <c r="BV6" s="35">
        <f t="shared" si="8"/>
        <v>55.32</v>
      </c>
      <c r="BW6" s="35">
        <f t="shared" si="8"/>
        <v>59.8</v>
      </c>
      <c r="BX6" s="35">
        <f t="shared" si="8"/>
        <v>57.77</v>
      </c>
      <c r="BY6" s="35">
        <f t="shared" si="8"/>
        <v>65.37</v>
      </c>
      <c r="BZ6" s="35">
        <f t="shared" si="8"/>
        <v>68.11</v>
      </c>
      <c r="CA6" s="34" t="str">
        <f>IF(CA7="","",IF(CA7="-","【-】","【"&amp;SUBSTITUTE(TEXT(CA7,"#,##0.00"),"-","△")&amp;"】"))</f>
        <v>【60.94】</v>
      </c>
      <c r="CB6" s="35">
        <f>IF(CB7="",NA(),CB7)</f>
        <v>196.75</v>
      </c>
      <c r="CC6" s="35">
        <f t="shared" ref="CC6:CK6" si="9">IF(CC7="",NA(),CC7)</f>
        <v>180.16</v>
      </c>
      <c r="CD6" s="35">
        <f t="shared" si="9"/>
        <v>204.01</v>
      </c>
      <c r="CE6" s="35">
        <f t="shared" si="9"/>
        <v>206.99</v>
      </c>
      <c r="CF6" s="35">
        <f t="shared" si="9"/>
        <v>186.06</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57.5</v>
      </c>
      <c r="CN6" s="35">
        <f t="shared" ref="CN6:CV6" si="10">IF(CN7="",NA(),CN7)</f>
        <v>43.21</v>
      </c>
      <c r="CO6" s="35">
        <f t="shared" si="10"/>
        <v>64.069999999999993</v>
      </c>
      <c r="CP6" s="35">
        <f t="shared" si="10"/>
        <v>62.77</v>
      </c>
      <c r="CQ6" s="35">
        <f t="shared" si="10"/>
        <v>65.239999999999995</v>
      </c>
      <c r="CR6" s="35">
        <f t="shared" si="10"/>
        <v>60.65</v>
      </c>
      <c r="CS6" s="35">
        <f t="shared" si="10"/>
        <v>51.75</v>
      </c>
      <c r="CT6" s="35">
        <f t="shared" si="10"/>
        <v>50.68</v>
      </c>
      <c r="CU6" s="35">
        <f t="shared" si="10"/>
        <v>54.06</v>
      </c>
      <c r="CV6" s="35">
        <f t="shared" si="10"/>
        <v>55.26</v>
      </c>
      <c r="CW6" s="34" t="str">
        <f>IF(CW7="","",IF(CW7="-","【-】","【"&amp;SUBSTITUTE(TEXT(CW7,"#,##0.00"),"-","△")&amp;"】"))</f>
        <v>【54.84】</v>
      </c>
      <c r="CX6" s="35">
        <f>IF(CX7="",NA(),CX7)</f>
        <v>85.53</v>
      </c>
      <c r="CY6" s="35">
        <f t="shared" ref="CY6:DG6" si="11">IF(CY7="",NA(),CY7)</f>
        <v>87.46</v>
      </c>
      <c r="CZ6" s="35">
        <f t="shared" si="11"/>
        <v>83.97</v>
      </c>
      <c r="DA6" s="35">
        <f t="shared" si="11"/>
        <v>89.12</v>
      </c>
      <c r="DB6" s="35">
        <f t="shared" si="11"/>
        <v>92.44</v>
      </c>
      <c r="DC6" s="35">
        <f t="shared" si="11"/>
        <v>84.58</v>
      </c>
      <c r="DD6" s="35">
        <f t="shared" si="11"/>
        <v>84.84</v>
      </c>
      <c r="DE6" s="35">
        <f t="shared" si="11"/>
        <v>84.86</v>
      </c>
      <c r="DF6" s="35">
        <f t="shared" si="11"/>
        <v>90.11</v>
      </c>
      <c r="DG6" s="35">
        <f t="shared" si="11"/>
        <v>90.52</v>
      </c>
      <c r="DH6" s="34" t="str">
        <f>IF(DH7="","",IF(DH7="-","【-】","【"&amp;SUBSTITUTE(TEXT(DH7,"#,##0.00"),"-","△")&amp;"】"))</f>
        <v>【86.60】</v>
      </c>
      <c r="DI6" s="35">
        <f>IF(DI7="",NA(),DI7)</f>
        <v>13.29</v>
      </c>
      <c r="DJ6" s="35">
        <f t="shared" ref="DJ6:DR6" si="12">IF(DJ7="",NA(),DJ7)</f>
        <v>16.5</v>
      </c>
      <c r="DK6" s="35">
        <f t="shared" si="12"/>
        <v>19.47</v>
      </c>
      <c r="DL6" s="35">
        <f t="shared" si="12"/>
        <v>22.34</v>
      </c>
      <c r="DM6" s="35">
        <f t="shared" si="12"/>
        <v>24.11</v>
      </c>
      <c r="DN6" s="35">
        <f t="shared" si="12"/>
        <v>22.9</v>
      </c>
      <c r="DO6" s="35">
        <f t="shared" si="12"/>
        <v>24.87</v>
      </c>
      <c r="DP6" s="35">
        <f t="shared" si="12"/>
        <v>24.13</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5">
        <f t="shared" si="14"/>
        <v>0.21</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203831</v>
      </c>
      <c r="D7" s="37">
        <v>46</v>
      </c>
      <c r="E7" s="37">
        <v>17</v>
      </c>
      <c r="F7" s="37">
        <v>5</v>
      </c>
      <c r="G7" s="37">
        <v>0</v>
      </c>
      <c r="H7" s="37" t="s">
        <v>95</v>
      </c>
      <c r="I7" s="37" t="s">
        <v>96</v>
      </c>
      <c r="J7" s="37" t="s">
        <v>97</v>
      </c>
      <c r="K7" s="37" t="s">
        <v>98</v>
      </c>
      <c r="L7" s="37" t="s">
        <v>99</v>
      </c>
      <c r="M7" s="37" t="s">
        <v>100</v>
      </c>
      <c r="N7" s="38" t="s">
        <v>101</v>
      </c>
      <c r="O7" s="38">
        <v>50.16</v>
      </c>
      <c r="P7" s="38">
        <v>16.53</v>
      </c>
      <c r="Q7" s="38">
        <v>91</v>
      </c>
      <c r="R7" s="38">
        <v>3938</v>
      </c>
      <c r="S7" s="38">
        <v>24819</v>
      </c>
      <c r="T7" s="38">
        <v>85.91</v>
      </c>
      <c r="U7" s="38">
        <v>288.89999999999998</v>
      </c>
      <c r="V7" s="38">
        <v>4086</v>
      </c>
      <c r="W7" s="38">
        <v>1.49</v>
      </c>
      <c r="X7" s="38">
        <v>2742.28</v>
      </c>
      <c r="Y7" s="38">
        <v>100.36</v>
      </c>
      <c r="Z7" s="38">
        <v>100.3</v>
      </c>
      <c r="AA7" s="38">
        <v>100.48</v>
      </c>
      <c r="AB7" s="38">
        <v>100.45</v>
      </c>
      <c r="AC7" s="38">
        <v>106.6</v>
      </c>
      <c r="AD7" s="38">
        <v>99.66</v>
      </c>
      <c r="AE7" s="38">
        <v>100.95</v>
      </c>
      <c r="AF7" s="38">
        <v>101.77</v>
      </c>
      <c r="AG7" s="38">
        <v>101.91</v>
      </c>
      <c r="AH7" s="38">
        <v>103.09</v>
      </c>
      <c r="AI7" s="38">
        <v>104.99</v>
      </c>
      <c r="AJ7" s="38">
        <v>8.36</v>
      </c>
      <c r="AK7" s="38">
        <v>11.06</v>
      </c>
      <c r="AL7" s="38">
        <v>8.83</v>
      </c>
      <c r="AM7" s="38">
        <v>7.18</v>
      </c>
      <c r="AN7" s="38">
        <v>0</v>
      </c>
      <c r="AO7" s="38">
        <v>225.39</v>
      </c>
      <c r="AP7" s="38">
        <v>224.04</v>
      </c>
      <c r="AQ7" s="38">
        <v>227.4</v>
      </c>
      <c r="AR7" s="38">
        <v>127.98</v>
      </c>
      <c r="AS7" s="38">
        <v>101.24</v>
      </c>
      <c r="AT7" s="38">
        <v>121.19</v>
      </c>
      <c r="AU7" s="38">
        <v>28.14</v>
      </c>
      <c r="AV7" s="38">
        <v>25.52</v>
      </c>
      <c r="AW7" s="38">
        <v>24.81</v>
      </c>
      <c r="AX7" s="38">
        <v>60.03</v>
      </c>
      <c r="AY7" s="38">
        <v>54.76</v>
      </c>
      <c r="AZ7" s="38">
        <v>31.84</v>
      </c>
      <c r="BA7" s="38">
        <v>29.91</v>
      </c>
      <c r="BB7" s="38">
        <v>29.54</v>
      </c>
      <c r="BC7" s="38">
        <v>44.14</v>
      </c>
      <c r="BD7" s="38">
        <v>37.24</v>
      </c>
      <c r="BE7" s="38">
        <v>32.799999999999997</v>
      </c>
      <c r="BF7" s="38">
        <v>400.43</v>
      </c>
      <c r="BG7" s="38">
        <v>125.42</v>
      </c>
      <c r="BH7" s="38">
        <v>325.58999999999997</v>
      </c>
      <c r="BI7" s="38">
        <v>157.72</v>
      </c>
      <c r="BJ7" s="38">
        <v>0</v>
      </c>
      <c r="BK7" s="38">
        <v>974.93</v>
      </c>
      <c r="BL7" s="38">
        <v>855.8</v>
      </c>
      <c r="BM7" s="38">
        <v>789.46</v>
      </c>
      <c r="BN7" s="38">
        <v>654.71</v>
      </c>
      <c r="BO7" s="38">
        <v>783.8</v>
      </c>
      <c r="BP7" s="38">
        <v>832.52</v>
      </c>
      <c r="BQ7" s="38">
        <v>87.8</v>
      </c>
      <c r="BR7" s="38">
        <v>96.24</v>
      </c>
      <c r="BS7" s="38">
        <v>92.83</v>
      </c>
      <c r="BT7" s="38">
        <v>93.29</v>
      </c>
      <c r="BU7" s="38">
        <v>103.33</v>
      </c>
      <c r="BV7" s="38">
        <v>55.32</v>
      </c>
      <c r="BW7" s="38">
        <v>59.8</v>
      </c>
      <c r="BX7" s="38">
        <v>57.77</v>
      </c>
      <c r="BY7" s="38">
        <v>65.37</v>
      </c>
      <c r="BZ7" s="38">
        <v>68.11</v>
      </c>
      <c r="CA7" s="38">
        <v>60.94</v>
      </c>
      <c r="CB7" s="38">
        <v>196.75</v>
      </c>
      <c r="CC7" s="38">
        <v>180.16</v>
      </c>
      <c r="CD7" s="38">
        <v>204.01</v>
      </c>
      <c r="CE7" s="38">
        <v>206.99</v>
      </c>
      <c r="CF7" s="38">
        <v>186.06</v>
      </c>
      <c r="CG7" s="38">
        <v>283.17</v>
      </c>
      <c r="CH7" s="38">
        <v>263.76</v>
      </c>
      <c r="CI7" s="38">
        <v>274.35000000000002</v>
      </c>
      <c r="CJ7" s="38">
        <v>228.99</v>
      </c>
      <c r="CK7" s="38">
        <v>222.41</v>
      </c>
      <c r="CL7" s="38">
        <v>253.04</v>
      </c>
      <c r="CM7" s="38">
        <v>57.5</v>
      </c>
      <c r="CN7" s="38">
        <v>43.21</v>
      </c>
      <c r="CO7" s="38">
        <v>64.069999999999993</v>
      </c>
      <c r="CP7" s="38">
        <v>62.77</v>
      </c>
      <c r="CQ7" s="38">
        <v>65.239999999999995</v>
      </c>
      <c r="CR7" s="38">
        <v>60.65</v>
      </c>
      <c r="CS7" s="38">
        <v>51.75</v>
      </c>
      <c r="CT7" s="38">
        <v>50.68</v>
      </c>
      <c r="CU7" s="38">
        <v>54.06</v>
      </c>
      <c r="CV7" s="38">
        <v>55.26</v>
      </c>
      <c r="CW7" s="38">
        <v>54.84</v>
      </c>
      <c r="CX7" s="38">
        <v>85.53</v>
      </c>
      <c r="CY7" s="38">
        <v>87.46</v>
      </c>
      <c r="CZ7" s="38">
        <v>83.97</v>
      </c>
      <c r="DA7" s="38">
        <v>89.12</v>
      </c>
      <c r="DB7" s="38">
        <v>92.44</v>
      </c>
      <c r="DC7" s="38">
        <v>84.58</v>
      </c>
      <c r="DD7" s="38">
        <v>84.84</v>
      </c>
      <c r="DE7" s="38">
        <v>84.86</v>
      </c>
      <c r="DF7" s="38">
        <v>90.11</v>
      </c>
      <c r="DG7" s="38">
        <v>90.52</v>
      </c>
      <c r="DH7" s="38">
        <v>86.6</v>
      </c>
      <c r="DI7" s="38">
        <v>13.29</v>
      </c>
      <c r="DJ7" s="38">
        <v>16.5</v>
      </c>
      <c r="DK7" s="38">
        <v>19.47</v>
      </c>
      <c r="DL7" s="38">
        <v>22.34</v>
      </c>
      <c r="DM7" s="38">
        <v>24.11</v>
      </c>
      <c r="DN7" s="38">
        <v>22.9</v>
      </c>
      <c r="DO7" s="38">
        <v>24.87</v>
      </c>
      <c r="DP7" s="38">
        <v>24.13</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0.21</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2022-01-27T12:14:13Z</cp:lastPrinted>
  <dcterms:created xsi:type="dcterms:W3CDTF">2021-12-03T07:32:03Z</dcterms:created>
  <dcterms:modified xsi:type="dcterms:W3CDTF">2022-02-09T06:07:44Z</dcterms:modified>
  <cp:category/>
</cp:coreProperties>
</file>