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anfsv01\LGWAN接続系共有\910_水道課\10_水道管理係\公表『経営比較分析表』\令和3年度\ダウンロード\"/>
    </mc:Choice>
  </mc:AlternateContent>
  <workbookProtection workbookAlgorithmName="SHA-512" workbookHashValue="gMgNM4fKBaHwK5zgLW4brQliM8szZ5XDbcp4HouME2VbyPOMTrD7xJ6gDUjT43WXU4VbTeO3srrBheeZ5FKUjQ==" workbookSaltValue="Jz5qDLQEm39wSnZOVMo+x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<sst xmlns="http://schemas.openxmlformats.org/spreadsheetml/2006/main" count="231" uniqueCount="118">
  <si>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</si>
  <si>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</si>
  <si>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</si>
  <si>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</si>
  <si>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</si>
  <si>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</si>
  <si>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</si>
  <si>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</si>
  <si>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</si>
  <si>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</si>
  <si>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</si>
  <si>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</si>
  <si>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</si>
  <si>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</si>
  <si>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</si>
  <si>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</si>
  <si>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</si>
  <si>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</si>
  <si>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</si>
  <si>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</si>
  <si>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</si>
  <si>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</si>
  <si>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</si>
  <si>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</si>
  <si>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</si>
  <si>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</si>
  <si>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</si>
  <si>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</si>
  <si>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</si>
  <si>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</si>
  <si>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</si>
  <si>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</si>
  <si>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</si>
  <si>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</si>
  <si>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</si>
  <si>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</si>
  <si>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</si>
  <si>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</si>
  <si>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</si>
  <si>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</si>
  <si>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</si>
  <si>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</si>
  <si>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</si>
  <si>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</si>
  <si>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</si>
  <si>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</si>
  <si>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</si>
  <si>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</si>
  <si>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</si>
  <si>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</si>
  <si>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</si>
  <si>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</si>
  <si>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</si>
  <si>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</si>
  <si>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</si>
  <si>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</si>
  <si>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</si>
  <si>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</si>
  <si>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</si>
  <si>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</si>
  <si>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</si>
  <si>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</si>
  <si>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</si>
  <si>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</si>
  <si>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</si>
  <si>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</si>
  <si>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</si>
  <si>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</si>
  <si>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</si>
  <si>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</si>
  <si>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</si>
  <si>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</si>
  <si>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</si>
  <si>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</si>
  <si>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</si>
  <si>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</si>
  <si>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</si>
  <si>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</si>
  <si>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</si>
  <si>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</si>
  <si>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</si>
  <si>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</si>
  <si>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</si>
  <si>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</si>
  <si>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</si>
  <si>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</si>
  <si>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</si>
  <si>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</si>
  <si>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</si>
  <si>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</si>
  <si>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</si>
  <si>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</si>
  <si>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</si>
  <si>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</si>
  <si>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</si>
  <si>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</si>
  <si>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箕輪町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</si>
  <si>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</si>
  <si>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</si>
  <si>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</si>
  <si>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</si>
  <si>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</si>
  <si>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</si>
  <si>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</si>
  <si>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</si>
  <si>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</si>
  <si>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</si>
  <si>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</si>
  <si>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</si>
  <si>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</si>
  <si>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</si>
  <si>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</si>
  <si>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</si>
  <si>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</si>
  <si>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</si>
  <si>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□現状分析
　町の保有する資産について、減価償却がどの程度進んでいるかを表す”有形固定資産減価償却率”は増加傾向にあり、時間の経過とともに資産の老朽化が進んでいることがわかる。
　耐用年数を超過した管渠はないため、”管渠老朽化率”はゼロとなっている。
■現状分析からみた課題
　耐用年数を超過した管渠はないが、不明水の流入量が増加している。有収率向上のため、不明水調査を継続実施し、管更生工事に取り組む必要があるが、不明水進入個所の特定は困難であり、更に更生費用も高額であることが課題である、また、将来の下水道施設の改築更新に留意する必要がある。</t>
    <rPh sb="1" eb="3">
      <t>ゲンジョウ</t>
    </rPh>
    <rPh sb="3" eb="5">
      <t>ブンセキ</t>
    </rPh>
    <rPh sb="7" eb="8">
      <t>マチ</t>
    </rPh>
    <rPh sb="9" eb="11">
      <t>ホユウ</t>
    </rPh>
    <rPh sb="39" eb="41">
      <t>ユウケイ</t>
    </rPh>
    <rPh sb="41" eb="43">
      <t>コテイ</t>
    </rPh>
    <rPh sb="43" eb="45">
      <t>シサン</t>
    </rPh>
    <rPh sb="45" eb="47">
      <t>ゲンカ</t>
    </rPh>
    <rPh sb="47" eb="49">
      <t>ショウキャク</t>
    </rPh>
    <rPh sb="49" eb="50">
      <t>リツ</t>
    </rPh>
    <rPh sb="52" eb="54">
      <t>ゾウカ</t>
    </rPh>
    <rPh sb="54" eb="56">
      <t>ケイコウ</t>
    </rPh>
    <rPh sb="60" eb="62">
      <t>ジカン</t>
    </rPh>
    <rPh sb="63" eb="65">
      <t>ケイカ</t>
    </rPh>
    <rPh sb="69" eb="71">
      <t>シサン</t>
    </rPh>
    <rPh sb="76" eb="77">
      <t>スス</t>
    </rPh>
    <rPh sb="90" eb="92">
      <t>タイヨウ</t>
    </rPh>
    <rPh sb="92" eb="94">
      <t>ネンスウ</t>
    </rPh>
    <rPh sb="95" eb="97">
      <t>チョウカ</t>
    </rPh>
    <rPh sb="99" eb="101">
      <t>カンキョ</t>
    </rPh>
    <rPh sb="108" eb="110">
      <t>カンキョ</t>
    </rPh>
    <rPh sb="110" eb="113">
      <t>ロウキュウカ</t>
    </rPh>
    <rPh sb="113" eb="114">
      <t>リツ</t>
    </rPh>
    <rPh sb="128" eb="130">
      <t>ゲンジョウ</t>
    </rPh>
    <rPh sb="130" eb="132">
      <t>ブンセキ</t>
    </rPh>
    <rPh sb="136" eb="138">
      <t>カダイ</t>
    </rPh>
    <rPh sb="140" eb="142">
      <t>タイヨウ</t>
    </rPh>
    <rPh sb="142" eb="144">
      <t>ネンスウ</t>
    </rPh>
    <rPh sb="145" eb="147">
      <t>チョウカ</t>
    </rPh>
    <rPh sb="149" eb="151">
      <t>カンキョ</t>
    </rPh>
    <rPh sb="156" eb="158">
      <t>フメイ</t>
    </rPh>
    <rPh sb="158" eb="159">
      <t>スイ</t>
    </rPh>
    <rPh sb="160" eb="162">
      <t>リュウニュウ</t>
    </rPh>
    <rPh sb="162" eb="163">
      <t>リョウ</t>
    </rPh>
    <rPh sb="164" eb="166">
      <t>ゾウカ</t>
    </rPh>
    <rPh sb="171" eb="173">
      <t>ユウシュウ</t>
    </rPh>
    <rPh sb="173" eb="174">
      <t>リツ</t>
    </rPh>
    <rPh sb="174" eb="176">
      <t>コウジョウ</t>
    </rPh>
    <rPh sb="180" eb="182">
      <t>フメイ</t>
    </rPh>
    <rPh sb="182" eb="183">
      <t>スイ</t>
    </rPh>
    <rPh sb="183" eb="185">
      <t>チョウサ</t>
    </rPh>
    <rPh sb="186" eb="188">
      <t>ケイゾク</t>
    </rPh>
    <rPh sb="188" eb="190">
      <t>ジッシ</t>
    </rPh>
    <rPh sb="192" eb="193">
      <t>カン</t>
    </rPh>
    <rPh sb="193" eb="195">
      <t>コウセイ</t>
    </rPh>
    <rPh sb="195" eb="197">
      <t>コウジ</t>
    </rPh>
    <rPh sb="198" eb="199">
      <t>ト</t>
    </rPh>
    <rPh sb="200" eb="201">
      <t>ク</t>
    </rPh>
    <rPh sb="202" eb="204">
      <t>ヒツヨウ</t>
    </rPh>
    <rPh sb="209" eb="211">
      <t>フメイ</t>
    </rPh>
    <rPh sb="211" eb="212">
      <t>スイ</t>
    </rPh>
    <rPh sb="212" eb="214">
      <t>シンニュウ</t>
    </rPh>
    <rPh sb="214" eb="216">
      <t>カショ</t>
    </rPh>
    <rPh sb="217" eb="219">
      <t>トクテイ</t>
    </rPh>
    <rPh sb="220" eb="222">
      <t>コンナン</t>
    </rPh>
    <rPh sb="226" eb="227">
      <t>サラ</t>
    </rPh>
    <rPh sb="228" eb="230">
      <t>コウセイ</t>
    </rPh>
    <rPh sb="230" eb="232">
      <t>ヒヨウ</t>
    </rPh>
    <rPh sb="233" eb="235">
      <t>コウガク</t>
    </rPh>
    <rPh sb="241" eb="243">
      <t>カダイ</t>
    </rPh>
    <rPh sb="250" eb="252">
      <t>ショウライ</t>
    </rPh>
    <rPh sb="264" eb="266">
      <t>リュウイ</t>
    </rPh>
    <rPh sb="268" eb="270">
      <t>ヒツヨウ</t>
    </rPh>
    <phoneticPr fontId="4"/>
  </si>
  <si>
    <t xml:space="preserve">　経営面では、一般会計からの補助金を繰り入れていること、経費回収率が100％に満たないこと、流動比率が低いこと等が課題である。事業の効率化等による支出の削減を図っていくとともに、必要な下水道使用料を確保するために、平成30年度4月（7月徴収分）から使用料の平均10％値上げ改定を実施した。
　管渠施設の老朽化は進んでいないが、不明水対策と処理場の長寿命化、耐震化が必要であり、策定した「ストックマネジメント基本計画」に基づき、浄水苑の機器改修修繕、管渠の点検調査等、財源確保や経営に与える影響を踏まえた上で計画的に取り組んでいきたい。
</t>
    <rPh sb="1" eb="3">
      <t>ケイエイ</t>
    </rPh>
    <rPh sb="3" eb="4">
      <t>メン</t>
    </rPh>
    <rPh sb="7" eb="9">
      <t>イッパン</t>
    </rPh>
    <rPh sb="9" eb="11">
      <t>カイケイ</t>
    </rPh>
    <rPh sb="14" eb="17">
      <t>ホジョキン</t>
    </rPh>
    <rPh sb="18" eb="19">
      <t>ク</t>
    </rPh>
    <rPh sb="20" eb="21">
      <t>イ</t>
    </rPh>
    <rPh sb="28" eb="30">
      <t>ケイヒ</t>
    </rPh>
    <rPh sb="30" eb="32">
      <t>カイシュウ</t>
    </rPh>
    <rPh sb="32" eb="33">
      <t>リツ</t>
    </rPh>
    <rPh sb="39" eb="40">
      <t>ミ</t>
    </rPh>
    <rPh sb="46" eb="48">
      <t>リュウドウ</t>
    </rPh>
    <rPh sb="48" eb="50">
      <t>ヒリツ</t>
    </rPh>
    <rPh sb="51" eb="52">
      <t>ヒク</t>
    </rPh>
    <rPh sb="55" eb="56">
      <t>ナド</t>
    </rPh>
    <rPh sb="57" eb="59">
      <t>カダイ</t>
    </rPh>
    <rPh sb="63" eb="65">
      <t>ジギョウ</t>
    </rPh>
    <rPh sb="66" eb="69">
      <t>コウリツカ</t>
    </rPh>
    <rPh sb="69" eb="70">
      <t>ナド</t>
    </rPh>
    <rPh sb="73" eb="75">
      <t>シシュツ</t>
    </rPh>
    <rPh sb="76" eb="78">
      <t>サクゲン</t>
    </rPh>
    <rPh sb="79" eb="80">
      <t>ハカ</t>
    </rPh>
    <rPh sb="89" eb="91">
      <t>ヒツヨウ</t>
    </rPh>
    <rPh sb="92" eb="95">
      <t>ゲスイドウ</t>
    </rPh>
    <rPh sb="95" eb="98">
      <t>シヨウリョウ</t>
    </rPh>
    <rPh sb="99" eb="101">
      <t>カクホ</t>
    </rPh>
    <rPh sb="107" eb="109">
      <t>ヘイセイ</t>
    </rPh>
    <rPh sb="111" eb="113">
      <t>ネンド</t>
    </rPh>
    <rPh sb="114" eb="115">
      <t>ガツ</t>
    </rPh>
    <rPh sb="117" eb="118">
      <t>ガツ</t>
    </rPh>
    <rPh sb="118" eb="120">
      <t>チョウシュウ</t>
    </rPh>
    <rPh sb="120" eb="121">
      <t>ブン</t>
    </rPh>
    <rPh sb="124" eb="127">
      <t>シヨウリョウ</t>
    </rPh>
    <rPh sb="128" eb="130">
      <t>ヘイキン</t>
    </rPh>
    <rPh sb="133" eb="135">
      <t>ネア</t>
    </rPh>
    <rPh sb="136" eb="138">
      <t>カイテイ</t>
    </rPh>
    <rPh sb="139" eb="141">
      <t>ジッシ</t>
    </rPh>
    <rPh sb="147" eb="149">
      <t>カンキョ</t>
    </rPh>
    <rPh sb="149" eb="151">
      <t>シセツ</t>
    </rPh>
    <rPh sb="152" eb="155">
      <t>ロウキュウカ</t>
    </rPh>
    <rPh sb="156" eb="157">
      <t>スス</t>
    </rPh>
    <rPh sb="164" eb="166">
      <t>フメイ</t>
    </rPh>
    <rPh sb="166" eb="167">
      <t>スイ</t>
    </rPh>
    <rPh sb="167" eb="169">
      <t>タイサク</t>
    </rPh>
    <rPh sb="170" eb="173">
      <t>ショリジョウ</t>
    </rPh>
    <rPh sb="174" eb="175">
      <t>チョウ</t>
    </rPh>
    <rPh sb="175" eb="178">
      <t>ジュミョウカ</t>
    </rPh>
    <rPh sb="179" eb="182">
      <t>タイシンカ</t>
    </rPh>
    <rPh sb="183" eb="185">
      <t>ヒツヨウ</t>
    </rPh>
    <rPh sb="189" eb="191">
      <t>サクテイ</t>
    </rPh>
    <rPh sb="204" eb="206">
      <t>キホン</t>
    </rPh>
    <rPh sb="206" eb="208">
      <t>ケイカク</t>
    </rPh>
    <rPh sb="210" eb="211">
      <t>モト</t>
    </rPh>
    <rPh sb="214" eb="216">
      <t>ジョウスイ</t>
    </rPh>
    <rPh sb="216" eb="217">
      <t>エン</t>
    </rPh>
    <rPh sb="218" eb="220">
      <t>キキ</t>
    </rPh>
    <rPh sb="220" eb="222">
      <t>カイシュウ</t>
    </rPh>
    <rPh sb="225" eb="227">
      <t>カンキョ</t>
    </rPh>
    <rPh sb="228" eb="230">
      <t>テンケン</t>
    </rPh>
    <rPh sb="230" eb="232">
      <t>チョウサ</t>
    </rPh>
    <rPh sb="232" eb="233">
      <t>トウ</t>
    </rPh>
    <rPh sb="258" eb="259">
      <t>ト</t>
    </rPh>
    <rPh sb="260" eb="261">
      <t>ク</t>
    </rPh>
    <phoneticPr fontId="4"/>
  </si>
  <si>
    <t>□現状分析
　使用料収入や一般会計からの繰入金等の収益で、維持管理費や支払利息等の費用をどの程度賄えているかを表す”経常収支比率”が100％を超えており、収支上は黒字で累積欠損金は発生していない。収支の内訳では、長期前受金戻入益が増加、下水道使用料は微増、企業債償還利息が減少している。
　また、必要な経費を使用料収入でどれだけ賄えているかを表す”経費回収率”は汚水処理に必要となる経費（汚水処理原価）が減少したことにより10.8ポイント改善した。
　１年以内に支払うべき債務に対して支払うことができる現金等の比率を表す”流動比率”は一般的に求められる指標値である100％を大きく下回っている。
　料金収入に対する企業債残高の割合である”企業債残高対事業規模比率”は、料金収入が増加したことにより若干改善したものの、未だ平均値を上回っている。
　施設利用率は、増加しているが年間有収水量の増加と比較して年間総処理水量が大きく増加している。</t>
    <rPh sb="106" eb="108">
      <t>チョウキ</t>
    </rPh>
    <rPh sb="108" eb="110">
      <t>マエウ</t>
    </rPh>
    <rPh sb="110" eb="111">
      <t>キン</t>
    </rPh>
    <rPh sb="111" eb="112">
      <t>モド</t>
    </rPh>
    <rPh sb="112" eb="113">
      <t>ハイ</t>
    </rPh>
    <rPh sb="113" eb="114">
      <t>エキ</t>
    </rPh>
    <rPh sb="115" eb="117">
      <t>ゾウカ</t>
    </rPh>
    <rPh sb="125" eb="127">
      <t>ビゾウ</t>
    </rPh>
    <rPh sb="219" eb="221">
      <t>カイゼン</t>
    </rPh>
    <rPh sb="335" eb="337">
      <t>リョウキン</t>
    </rPh>
    <rPh sb="337" eb="339">
      <t>シュウニュウ</t>
    </rPh>
    <rPh sb="340" eb="342">
      <t>ゾウカ</t>
    </rPh>
    <rPh sb="349" eb="351">
      <t>ジャッカン</t>
    </rPh>
    <rPh sb="351" eb="353">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</si>
</sst>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0.09</c:v>
                </c:pt>
                <c:pt idx="1">
                  <c:v>0.28999999999999998</c:v>
                </c:pt>
                <c:pt idx="2">
                  <c:v>0.44</c:v>
                </c:pt>
                <c:pt idx="3">
                  <c:v>0.01</c:v>
                </c:pt>
                <c:pt idx="4" formatCode="#,##0.00;&quot;△&quot;#,##0.00">
                  <c:v>0</c:v>
                </c:pt>
              </c:numCache>
            </c:numRef>
          </c:val>
          <c:extLst>
            <c:ext xmlns:c16="http://schemas.microsoft.com/office/drawing/2014/chart" uri="{C3380CC4-5D6E-409C-BE32-E72D297353CC}">
              <c16:uniqueId val="{00000000-A2F1-4CFB-B9BC-01E8AD44A92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A2F1-4CFB-B9BC-01E8AD44A92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67.91</c:v>
                </c:pt>
                <c:pt idx="1">
                  <c:v>55.36</c:v>
                </c:pt>
                <c:pt idx="2">
                  <c:v>76.069999999999993</c:v>
                </c:pt>
                <c:pt idx="3">
                  <c:v>79.92</c:v>
                </c:pt>
                <c:pt idx="4">
                  <c:v>86.68</c:v>
                </c:pt>
              </c:numCache>
            </c:numRef>
          </c:val>
          <c:extLst>
            <c:ext xmlns:c16="http://schemas.microsoft.com/office/drawing/2014/chart" uri="{C3380CC4-5D6E-409C-BE32-E72D297353CC}">
              <c16:uniqueId val="{00000000-6A7C-46BE-9094-36E83EE541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6A7C-46BE-9094-36E83EE541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81.39</c:v>
                </c:pt>
                <c:pt idx="1">
                  <c:v>81.63</c:v>
                </c:pt>
                <c:pt idx="2">
                  <c:v>82.15</c:v>
                </c:pt>
                <c:pt idx="3">
                  <c:v>88.07</c:v>
                </c:pt>
                <c:pt idx="4">
                  <c:v>89.6</c:v>
                </c:pt>
              </c:numCache>
            </c:numRef>
          </c:val>
          <c:extLst>
            <c:ext xmlns:c16="http://schemas.microsoft.com/office/drawing/2014/chart" uri="{C3380CC4-5D6E-409C-BE32-E72D297353CC}">
              <c16:uniqueId val="{00000000-718D-4D97-BCD8-3459CC1452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718D-4D97-BCD8-3459CC1452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100.15</c:v>
                </c:pt>
                <c:pt idx="1">
                  <c:v>100.85</c:v>
                </c:pt>
                <c:pt idx="2">
                  <c:v>100.16</c:v>
                </c:pt>
                <c:pt idx="3">
                  <c:v>100.3</c:v>
                </c:pt>
                <c:pt idx="4">
                  <c:v>107.95</c:v>
                </c:pt>
              </c:numCache>
            </c:numRef>
          </c:val>
          <c:extLst>
            <c:ext xmlns:c16="http://schemas.microsoft.com/office/drawing/2014/chart" uri="{C3380CC4-5D6E-409C-BE32-E72D297353CC}">
              <c16:uniqueId val="{00000000-2240-4442-AB8C-C03146ACB6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110.07</c:v>
                </c:pt>
                <c:pt idx="1">
                  <c:v>106.7</c:v>
                </c:pt>
                <c:pt idx="2">
                  <c:v>106.83</c:v>
                </c:pt>
                <c:pt idx="3">
                  <c:v>109.21</c:v>
                </c:pt>
                <c:pt idx="4">
                  <c:v>107.81</c:v>
                </c:pt>
              </c:numCache>
            </c:numRef>
          </c:val>
          <c:smooth val="0"/>
          <c:extLst>
            <c:ext xmlns:c16="http://schemas.microsoft.com/office/drawing/2014/chart" uri="{C3380CC4-5D6E-409C-BE32-E72D297353CC}">
              <c16:uniqueId val="{00000001-2240-4442-AB8C-C03146ACB6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12.59</c:v>
                </c:pt>
                <c:pt idx="1">
                  <c:v>15.44</c:v>
                </c:pt>
                <c:pt idx="2">
                  <c:v>17.89</c:v>
                </c:pt>
                <c:pt idx="3">
                  <c:v>20.68</c:v>
                </c:pt>
                <c:pt idx="4">
                  <c:v>22.9</c:v>
                </c:pt>
              </c:numCache>
            </c:numRef>
          </c:val>
          <c:extLst>
            <c:ext xmlns:c16="http://schemas.microsoft.com/office/drawing/2014/chart" uri="{C3380CC4-5D6E-409C-BE32-E72D297353CC}">
              <c16:uniqueId val="{00000000-5349-400F-848C-90731B4CBE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26.91</c:v>
                </c:pt>
                <c:pt idx="1">
                  <c:v>26.81</c:v>
                </c:pt>
                <c:pt idx="2">
                  <c:v>26.06</c:v>
                </c:pt>
                <c:pt idx="3">
                  <c:v>24.1</c:v>
                </c:pt>
                <c:pt idx="4">
                  <c:v>19.93</c:v>
                </c:pt>
              </c:numCache>
            </c:numRef>
          </c:val>
          <c:smooth val="0"/>
          <c:extLst>
            <c:ext xmlns:c16="http://schemas.microsoft.com/office/drawing/2014/chart" uri="{C3380CC4-5D6E-409C-BE32-E72D297353CC}">
              <c16:uniqueId val="{00000001-5349-400F-848C-90731B4CBE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30-428A-B08C-85D37436E8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230-428A-B08C-85D37436E8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FF-4823-A241-23DAEFE130C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31.4</c:v>
                </c:pt>
                <c:pt idx="1">
                  <c:v>26.14</c:v>
                </c:pt>
                <c:pt idx="2">
                  <c:v>22.02</c:v>
                </c:pt>
                <c:pt idx="3">
                  <c:v>15.73</c:v>
                </c:pt>
                <c:pt idx="4">
                  <c:v>18.2</c:v>
                </c:pt>
              </c:numCache>
            </c:numRef>
          </c:val>
          <c:smooth val="0"/>
          <c:extLst>
            <c:ext xmlns:c16="http://schemas.microsoft.com/office/drawing/2014/chart" uri="{C3380CC4-5D6E-409C-BE32-E72D297353CC}">
              <c16:uniqueId val="{00000001-42FF-4823-A241-23DAEFE130C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32.97</c:v>
                </c:pt>
                <c:pt idx="1">
                  <c:v>33.5</c:v>
                </c:pt>
                <c:pt idx="2">
                  <c:v>35.83</c:v>
                </c:pt>
                <c:pt idx="3">
                  <c:v>14.88</c:v>
                </c:pt>
                <c:pt idx="4">
                  <c:v>16.21</c:v>
                </c:pt>
              </c:numCache>
            </c:numRef>
          </c:val>
          <c:extLst>
            <c:ext xmlns:c16="http://schemas.microsoft.com/office/drawing/2014/chart" uri="{C3380CC4-5D6E-409C-BE32-E72D297353CC}">
              <c16:uniqueId val="{00000000-97A3-4B42-868A-004F9E2EFD7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79.709999999999994</c:v>
                </c:pt>
                <c:pt idx="1">
                  <c:v>68.290000000000006</c:v>
                </c:pt>
                <c:pt idx="2">
                  <c:v>68.040000000000006</c:v>
                </c:pt>
                <c:pt idx="3">
                  <c:v>57.26</c:v>
                </c:pt>
                <c:pt idx="4">
                  <c:v>48.56</c:v>
                </c:pt>
              </c:numCache>
            </c:numRef>
          </c:val>
          <c:smooth val="0"/>
          <c:extLst>
            <c:ext xmlns:c16="http://schemas.microsoft.com/office/drawing/2014/chart" uri="{C3380CC4-5D6E-409C-BE32-E72D297353CC}">
              <c16:uniqueId val="{00000001-97A3-4B42-868A-004F9E2EFD7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2066.98</c:v>
                </c:pt>
                <c:pt idx="1">
                  <c:v>1593.92</c:v>
                </c:pt>
                <c:pt idx="2">
                  <c:v>1732.85</c:v>
                </c:pt>
                <c:pt idx="3">
                  <c:v>1893.45</c:v>
                </c:pt>
                <c:pt idx="4">
                  <c:v>1800.1</c:v>
                </c:pt>
              </c:numCache>
            </c:numRef>
          </c:val>
          <c:extLst>
            <c:ext xmlns:c16="http://schemas.microsoft.com/office/drawing/2014/chart" uri="{C3380CC4-5D6E-409C-BE32-E72D297353CC}">
              <c16:uniqueId val="{00000000-E858-4B35-8EDB-2A37B15C321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E858-4B35-8EDB-2A37B15C321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87.92</c:v>
                </c:pt>
                <c:pt idx="1">
                  <c:v>90.41</c:v>
                </c:pt>
                <c:pt idx="2">
                  <c:v>89.44</c:v>
                </c:pt>
                <c:pt idx="3">
                  <c:v>88.59</c:v>
                </c:pt>
                <c:pt idx="4">
                  <c:v>99.42</c:v>
                </c:pt>
              </c:numCache>
            </c:numRef>
          </c:val>
          <c:extLst>
            <c:ext xmlns:c16="http://schemas.microsoft.com/office/drawing/2014/chart" uri="{C3380CC4-5D6E-409C-BE32-E72D297353CC}">
              <c16:uniqueId val="{00000000-6AEB-409D-B48B-6AC14674506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6AEB-409D-B48B-6AC14674506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211.52</c:v>
                </c:pt>
                <c:pt idx="1">
                  <c:v>205.13</c:v>
                </c:pt>
                <c:pt idx="2">
                  <c:v>226.04</c:v>
                </c:pt>
                <c:pt idx="3">
                  <c:v>229.65</c:v>
                </c:pt>
                <c:pt idx="4">
                  <c:v>203.02</c:v>
                </c:pt>
              </c:numCache>
            </c:numRef>
          </c:val>
          <c:extLst>
            <c:ext xmlns:c16="http://schemas.microsoft.com/office/drawing/2014/chart" uri="{C3380CC4-5D6E-409C-BE32-E72D297353CC}">
              <c16:uniqueId val="{00000000-6AA7-4AAB-892E-757BF02F5AE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6AA7-4AAB-892E-757BF02F5AE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70" zoomScaleNormal="70" workbookViewId="0">
      <selection activeCell="BP5" sqref="BP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箕輪町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24819</v>
      </c>
      <c r="AM8" s="69"/>
      <c r="AN8" s="69"/>
      <c r="AO8" s="69"/>
      <c r="AP8" s="69"/>
      <c r="AQ8" s="69"/>
      <c r="AR8" s="69"/>
      <c r="AS8" s="69"/>
      <c r="AT8" s="68">
        <f>データ!T6</f>
        <v>85.91</v>
      </c>
      <c r="AU8" s="68"/>
      <c r="AV8" s="68"/>
      <c r="AW8" s="68"/>
      <c r="AX8" s="68"/>
      <c r="AY8" s="68"/>
      <c r="AZ8" s="68"/>
      <c r="BA8" s="68"/>
      <c r="BB8" s="68">
        <f>データ!U6</f>
        <v>288.89999999999998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52.67</v>
      </c>
      <c r="J10" s="68"/>
      <c r="K10" s="68"/>
      <c r="L10" s="68"/>
      <c r="M10" s="68"/>
      <c r="N10" s="68"/>
      <c r="O10" s="68"/>
      <c r="P10" s="68">
        <f>データ!P6</f>
        <v>54.13</v>
      </c>
      <c r="Q10" s="68"/>
      <c r="R10" s="68"/>
      <c r="S10" s="68"/>
      <c r="T10" s="68"/>
      <c r="U10" s="68"/>
      <c r="V10" s="68"/>
      <c r="W10" s="68">
        <f>データ!Q6</f>
        <v>72.099999999999994</v>
      </c>
      <c r="X10" s="68"/>
      <c r="Y10" s="68"/>
      <c r="Z10" s="68"/>
      <c r="AA10" s="68"/>
      <c r="AB10" s="68"/>
      <c r="AC10" s="68"/>
      <c r="AD10" s="69">
        <f>データ!R6</f>
        <v>3938</v>
      </c>
      <c r="AE10" s="69"/>
      <c r="AF10" s="69"/>
      <c r="AG10" s="69"/>
      <c r="AH10" s="69"/>
      <c r="AI10" s="69"/>
      <c r="AJ10" s="69"/>
      <c r="AK10" s="2"/>
      <c r="AL10" s="69">
        <f>データ!V6</f>
        <v>13383</v>
      </c>
      <c r="AM10" s="69"/>
      <c r="AN10" s="69"/>
      <c r="AO10" s="69"/>
      <c r="AP10" s="69"/>
      <c r="AQ10" s="69"/>
      <c r="AR10" s="69"/>
      <c r="AS10" s="69"/>
      <c r="AT10" s="68">
        <f>データ!W6</f>
        <v>5.84</v>
      </c>
      <c r="AU10" s="68"/>
      <c r="AV10" s="68"/>
      <c r="AW10" s="68"/>
      <c r="AX10" s="68"/>
      <c r="AY10" s="68"/>
      <c r="AZ10" s="68"/>
      <c r="BA10" s="68"/>
      <c r="BB10" s="68">
        <f>データ!X6</f>
        <v>2291.61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pMzC6BRY0mKxRgy1KJ92tvppXm1nAT48S99ezEdyIPoFLuYNltmrk7s16MQep8EHwuAcpheodJGlkQ85Kh61+w==" saltValue="Qo/RjdMarTo0MHX43ucM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203831</v>
      </c>
      <c r="D6" s="33">
        <f t="shared" si="3"/>
        <v>46</v>
      </c>
      <c r="E6" s="33">
        <f t="shared" si="3"/>
        <v>17</v>
      </c>
      <c r="F6" s="33">
        <f t="shared" si="3"/>
        <v>1</v>
      </c>
      <c r="G6" s="33">
        <f t="shared" si="3"/>
        <v>0</v>
      </c>
      <c r="H6" s="33" t="str">
        <f t="shared" si="3"/>
        <v>長野県　箕輪町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52.67</v>
      </c>
      <c r="P6" s="34">
        <f t="shared" si="3"/>
        <v>54.13</v>
      </c>
      <c r="Q6" s="34">
        <f t="shared" si="3"/>
        <v>72.099999999999994</v>
      </c>
      <c r="R6" s="34">
        <f t="shared" si="3"/>
        <v>3938</v>
      </c>
      <c r="S6" s="34">
        <f t="shared" si="3"/>
        <v>24819</v>
      </c>
      <c r="T6" s="34">
        <f t="shared" si="3"/>
        <v>85.91</v>
      </c>
      <c r="U6" s="34">
        <f t="shared" si="3"/>
        <v>288.89999999999998</v>
      </c>
      <c r="V6" s="34">
        <f t="shared" si="3"/>
        <v>13383</v>
      </c>
      <c r="W6" s="34">
        <f t="shared" si="3"/>
        <v>5.84</v>
      </c>
      <c r="X6" s="34">
        <f t="shared" si="3"/>
        <v>2291.61</v>
      </c>
      <c r="Y6" s="35">
        <f>IF(Y7="",NA(),Y7)</f>
        <v>100.15</v>
      </c>
      <c r="Z6" s="35">
        <f t="shared" ref="Z6:AH6" si="4">IF(Z7="",NA(),Z7)</f>
        <v>100.85</v>
      </c>
      <c r="AA6" s="35">
        <f t="shared" si="4"/>
        <v>100.16</v>
      </c>
      <c r="AB6" s="35">
        <f t="shared" si="4"/>
        <v>100.3</v>
      </c>
      <c r="AC6" s="35">
        <f t="shared" si="4"/>
        <v>107.95</v>
      </c>
      <c r="AD6" s="35">
        <f t="shared" si="4"/>
        <v>110.07</v>
      </c>
      <c r="AE6" s="35">
        <f t="shared" si="4"/>
        <v>106.7</v>
      </c>
      <c r="AF6" s="35">
        <f t="shared" si="4"/>
        <v>106.83</v>
      </c>
      <c r="AG6" s="35">
        <f t="shared" si="4"/>
        <v>109.21</v>
      </c>
      <c r="AH6" s="35">
        <f t="shared" si="4"/>
        <v>107.81</v>
      </c>
      <c r="AI6" s="34" t="str">
        <f>IF(AI7="","",IF(AI7="-","【-】","【"&amp;SUBSTITUTE(TEXT(AI7,"#,##0.00"),"-","△")&amp;"】"))</f>
        <v>【106.67】</v>
      </c>
      <c r="AJ6" s="34">
        <f>IF(AJ7="",NA(),AJ7)</f>
        <v>0</v>
      </c>
      <c r="AK6" s="34">
        <f t="shared" ref="AK6:AS6" si="5">IF(AK7="",NA(),AK7)</f>
        <v>0</v>
      </c>
      <c r="AL6" s="34">
        <f t="shared" si="5"/>
        <v>0</v>
      </c>
      <c r="AM6" s="34">
        <f t="shared" si="5"/>
        <v>0</v>
      </c>
      <c r="AN6" s="34">
        <f t="shared" si="5"/>
        <v>0</v>
      </c>
      <c r="AO6" s="35">
        <f t="shared" si="5"/>
        <v>31.4</v>
      </c>
      <c r="AP6" s="35">
        <f t="shared" si="5"/>
        <v>26.14</v>
      </c>
      <c r="AQ6" s="35">
        <f t="shared" si="5"/>
        <v>22.02</v>
      </c>
      <c r="AR6" s="35">
        <f t="shared" si="5"/>
        <v>15.73</v>
      </c>
      <c r="AS6" s="35">
        <f t="shared" si="5"/>
        <v>18.2</v>
      </c>
      <c r="AT6" s="34" t="str">
        <f>IF(AT7="","",IF(AT7="-","【-】","【"&amp;SUBSTITUTE(TEXT(AT7,"#,##0.00"),"-","△")&amp;"】"))</f>
        <v>【3.64】</v>
      </c>
      <c r="AU6" s="35">
        <f>IF(AU7="",NA(),AU7)</f>
        <v>32.97</v>
      </c>
      <c r="AV6" s="35">
        <f t="shared" ref="AV6:BD6" si="6">IF(AV7="",NA(),AV7)</f>
        <v>33.5</v>
      </c>
      <c r="AW6" s="35">
        <f t="shared" si="6"/>
        <v>35.83</v>
      </c>
      <c r="AX6" s="35">
        <f t="shared" si="6"/>
        <v>14.88</v>
      </c>
      <c r="AY6" s="35">
        <f t="shared" si="6"/>
        <v>16.21</v>
      </c>
      <c r="AZ6" s="35">
        <f t="shared" si="6"/>
        <v>79.709999999999994</v>
      </c>
      <c r="BA6" s="35">
        <f t="shared" si="6"/>
        <v>68.290000000000006</v>
      </c>
      <c r="BB6" s="35">
        <f t="shared" si="6"/>
        <v>68.040000000000006</v>
      </c>
      <c r="BC6" s="35">
        <f t="shared" si="6"/>
        <v>57.26</v>
      </c>
      <c r="BD6" s="35">
        <f t="shared" si="6"/>
        <v>48.56</v>
      </c>
      <c r="BE6" s="34" t="str">
        <f>IF(BE7="","",IF(BE7="-","【-】","【"&amp;SUBSTITUTE(TEXT(BE7,"#,##0.00"),"-","△")&amp;"】"))</f>
        <v>【67.52】</v>
      </c>
      <c r="BF6" s="35">
        <f>IF(BF7="",NA(),BF7)</f>
        <v>2066.98</v>
      </c>
      <c r="BG6" s="35">
        <f t="shared" ref="BG6:BO6" si="7">IF(BG7="",NA(),BG7)</f>
        <v>1593.92</v>
      </c>
      <c r="BH6" s="35">
        <f t="shared" si="7"/>
        <v>1732.85</v>
      </c>
      <c r="BI6" s="35">
        <f t="shared" si="7"/>
        <v>1893.45</v>
      </c>
      <c r="BJ6" s="35">
        <f t="shared" si="7"/>
        <v>1800.1</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87.92</v>
      </c>
      <c r="BR6" s="35">
        <f t="shared" ref="BR6:BZ6" si="8">IF(BR7="",NA(),BR7)</f>
        <v>90.41</v>
      </c>
      <c r="BS6" s="35">
        <f t="shared" si="8"/>
        <v>89.44</v>
      </c>
      <c r="BT6" s="35">
        <f t="shared" si="8"/>
        <v>88.59</v>
      </c>
      <c r="BU6" s="35">
        <f t="shared" si="8"/>
        <v>99.42</v>
      </c>
      <c r="BV6" s="35">
        <f t="shared" si="8"/>
        <v>74.040000000000006</v>
      </c>
      <c r="BW6" s="35">
        <f t="shared" si="8"/>
        <v>80.58</v>
      </c>
      <c r="BX6" s="35">
        <f t="shared" si="8"/>
        <v>78.92</v>
      </c>
      <c r="BY6" s="35">
        <f t="shared" si="8"/>
        <v>74.17</v>
      </c>
      <c r="BZ6" s="35">
        <f t="shared" si="8"/>
        <v>79.77</v>
      </c>
      <c r="CA6" s="34" t="str">
        <f>IF(CA7="","",IF(CA7="-","【-】","【"&amp;SUBSTITUTE(TEXT(CA7,"#,##0.00"),"-","△")&amp;"】"))</f>
        <v>【98.96】</v>
      </c>
      <c r="CB6" s="35">
        <f>IF(CB7="",NA(),CB7)</f>
        <v>211.52</v>
      </c>
      <c r="CC6" s="35">
        <f t="shared" ref="CC6:CK6" si="9">IF(CC7="",NA(),CC7)</f>
        <v>205.13</v>
      </c>
      <c r="CD6" s="35">
        <f t="shared" si="9"/>
        <v>226.04</v>
      </c>
      <c r="CE6" s="35">
        <f t="shared" si="9"/>
        <v>229.65</v>
      </c>
      <c r="CF6" s="35">
        <f t="shared" si="9"/>
        <v>203.02</v>
      </c>
      <c r="CG6" s="35">
        <f t="shared" si="9"/>
        <v>235.61</v>
      </c>
      <c r="CH6" s="35">
        <f t="shared" si="9"/>
        <v>216.21</v>
      </c>
      <c r="CI6" s="35">
        <f t="shared" si="9"/>
        <v>220.31</v>
      </c>
      <c r="CJ6" s="35">
        <f t="shared" si="9"/>
        <v>230.95</v>
      </c>
      <c r="CK6" s="35">
        <f t="shared" si="9"/>
        <v>214.56</v>
      </c>
      <c r="CL6" s="34" t="str">
        <f>IF(CL7="","",IF(CL7="-","【-】","【"&amp;SUBSTITUTE(TEXT(CL7,"#,##0.00"),"-","△")&amp;"】"))</f>
        <v>【134.52】</v>
      </c>
      <c r="CM6" s="35">
        <f>IF(CM7="",NA(),CM7)</f>
        <v>67.91</v>
      </c>
      <c r="CN6" s="35">
        <f t="shared" ref="CN6:CV6" si="10">IF(CN7="",NA(),CN7)</f>
        <v>55.36</v>
      </c>
      <c r="CO6" s="35">
        <f t="shared" si="10"/>
        <v>76.069999999999993</v>
      </c>
      <c r="CP6" s="35">
        <f t="shared" si="10"/>
        <v>79.92</v>
      </c>
      <c r="CQ6" s="35">
        <f t="shared" si="10"/>
        <v>86.68</v>
      </c>
      <c r="CR6" s="35">
        <f t="shared" si="10"/>
        <v>49.25</v>
      </c>
      <c r="CS6" s="35">
        <f t="shared" si="10"/>
        <v>50.24</v>
      </c>
      <c r="CT6" s="35">
        <f t="shared" si="10"/>
        <v>49.68</v>
      </c>
      <c r="CU6" s="35">
        <f t="shared" si="10"/>
        <v>49.27</v>
      </c>
      <c r="CV6" s="35">
        <f t="shared" si="10"/>
        <v>49.47</v>
      </c>
      <c r="CW6" s="34" t="str">
        <f>IF(CW7="","",IF(CW7="-","【-】","【"&amp;SUBSTITUTE(TEXT(CW7,"#,##0.00"),"-","△")&amp;"】"))</f>
        <v>【59.57】</v>
      </c>
      <c r="CX6" s="35">
        <f>IF(CX7="",NA(),CX7)</f>
        <v>81.39</v>
      </c>
      <c r="CY6" s="35">
        <f t="shared" ref="CY6:DG6" si="11">IF(CY7="",NA(),CY7)</f>
        <v>81.63</v>
      </c>
      <c r="CZ6" s="35">
        <f t="shared" si="11"/>
        <v>82.15</v>
      </c>
      <c r="DA6" s="35">
        <f t="shared" si="11"/>
        <v>88.07</v>
      </c>
      <c r="DB6" s="35">
        <f t="shared" si="11"/>
        <v>89.6</v>
      </c>
      <c r="DC6" s="35">
        <f t="shared" si="11"/>
        <v>84.12</v>
      </c>
      <c r="DD6" s="35">
        <f t="shared" si="11"/>
        <v>84.17</v>
      </c>
      <c r="DE6" s="35">
        <f t="shared" si="11"/>
        <v>83.35</v>
      </c>
      <c r="DF6" s="35">
        <f t="shared" si="11"/>
        <v>83.16</v>
      </c>
      <c r="DG6" s="35">
        <f t="shared" si="11"/>
        <v>82.06</v>
      </c>
      <c r="DH6" s="34" t="str">
        <f>IF(DH7="","",IF(DH7="-","【-】","【"&amp;SUBSTITUTE(TEXT(DH7,"#,##0.00"),"-","△")&amp;"】"))</f>
        <v>【95.57】</v>
      </c>
      <c r="DI6" s="35">
        <f>IF(DI7="",NA(),DI7)</f>
        <v>12.59</v>
      </c>
      <c r="DJ6" s="35">
        <f t="shared" ref="DJ6:DR6" si="12">IF(DJ7="",NA(),DJ7)</f>
        <v>15.44</v>
      </c>
      <c r="DK6" s="35">
        <f t="shared" si="12"/>
        <v>17.89</v>
      </c>
      <c r="DL6" s="35">
        <f t="shared" si="12"/>
        <v>20.68</v>
      </c>
      <c r="DM6" s="35">
        <f t="shared" si="12"/>
        <v>22.9</v>
      </c>
      <c r="DN6" s="35">
        <f t="shared" si="12"/>
        <v>26.91</v>
      </c>
      <c r="DO6" s="35">
        <f t="shared" si="12"/>
        <v>26.81</v>
      </c>
      <c r="DP6" s="35">
        <f t="shared" si="12"/>
        <v>26.06</v>
      </c>
      <c r="DQ6" s="35">
        <f t="shared" si="12"/>
        <v>24.1</v>
      </c>
      <c r="DR6" s="35">
        <f t="shared" si="12"/>
        <v>19.93</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【5.72】</v>
      </c>
      <c r="EE6" s="35">
        <f>IF(EE7="",NA(),EE7)</f>
        <v>0.09</v>
      </c>
      <c r="EF6" s="35">
        <f t="shared" ref="EF6:EN6" si="14">IF(EF7="",NA(),EF7)</f>
        <v>0.28999999999999998</v>
      </c>
      <c r="EG6" s="35">
        <f t="shared" si="14"/>
        <v>0.44</v>
      </c>
      <c r="EH6" s="35">
        <f t="shared" si="14"/>
        <v>0.01</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8" s="36" customFormat="1" x14ac:dyDescent="0.15">
      <c r="A7" s="28"/>
      <c r="B7" s="37">
        <v>2020</v>
      </c>
      <c r="C7" s="37">
        <v>203831</v>
      </c>
      <c r="D7" s="37">
        <v>46</v>
      </c>
      <c r="E7" s="37">
        <v>17</v>
      </c>
      <c r="F7" s="37">
        <v>1</v>
      </c>
      <c r="G7" s="37">
        <v>0</v>
      </c>
      <c r="H7" s="37" t="s">
        <v>96</v>
      </c>
      <c r="I7" s="37" t="s">
        <v>97</v>
      </c>
      <c r="J7" s="37" t="s">
        <v>98</v>
      </c>
      <c r="K7" s="37" t="s">
        <v>99</v>
      </c>
      <c r="L7" s="37" t="s">
        <v>100</v>
      </c>
      <c r="M7" s="37" t="s">
        <v>101</v>
      </c>
      <c r="N7" s="38" t="s">
        <v>102</v>
      </c>
      <c r="O7" s="38">
        <v>52.67</v>
      </c>
      <c r="P7" s="38">
        <v>54.13</v>
      </c>
      <c r="Q7" s="38">
        <v>72.099999999999994</v>
      </c>
      <c r="R7" s="38">
        <v>3938</v>
      </c>
      <c r="S7" s="38">
        <v>24819</v>
      </c>
      <c r="T7" s="38">
        <v>85.91</v>
      </c>
      <c r="U7" s="38">
        <v>288.89999999999998</v>
      </c>
      <c r="V7" s="38">
        <v>13383</v>
      </c>
      <c r="W7" s="38">
        <v>5.84</v>
      </c>
      <c r="X7" s="38">
        <v>2291.61</v>
      </c>
      <c r="Y7" s="38">
        <v>100.15</v>
      </c>
      <c r="Z7" s="38">
        <v>100.85</v>
      </c>
      <c r="AA7" s="38">
        <v>100.16</v>
      </c>
      <c r="AB7" s="38">
        <v>100.3</v>
      </c>
      <c r="AC7" s="38">
        <v>107.95</v>
      </c>
      <c r="AD7" s="38">
        <v>110.07</v>
      </c>
      <c r="AE7" s="38">
        <v>106.7</v>
      </c>
      <c r="AF7" s="38">
        <v>106.83</v>
      </c>
      <c r="AG7" s="38">
        <v>109.21</v>
      </c>
      <c r="AH7" s="38">
        <v>107.81</v>
      </c>
      <c r="AI7" s="38">
        <v>106.67</v>
      </c>
      <c r="AJ7" s="38">
        <v>0</v>
      </c>
      <c r="AK7" s="38">
        <v>0</v>
      </c>
      <c r="AL7" s="38">
        <v>0</v>
      </c>
      <c r="AM7" s="38">
        <v>0</v>
      </c>
      <c r="AN7" s="38">
        <v>0</v>
      </c>
      <c r="AO7" s="38">
        <v>31.4</v>
      </c>
      <c r="AP7" s="38">
        <v>26.14</v>
      </c>
      <c r="AQ7" s="38">
        <v>22.02</v>
      </c>
      <c r="AR7" s="38">
        <v>15.73</v>
      </c>
      <c r="AS7" s="38">
        <v>18.2</v>
      </c>
      <c r="AT7" s="38">
        <v>3.64</v>
      </c>
      <c r="AU7" s="38">
        <v>32.97</v>
      </c>
      <c r="AV7" s="38">
        <v>33.5</v>
      </c>
      <c r="AW7" s="38">
        <v>35.83</v>
      </c>
      <c r="AX7" s="38">
        <v>14.88</v>
      </c>
      <c r="AY7" s="38">
        <v>16.21</v>
      </c>
      <c r="AZ7" s="38">
        <v>79.709999999999994</v>
      </c>
      <c r="BA7" s="38">
        <v>68.290000000000006</v>
      </c>
      <c r="BB7" s="38">
        <v>68.040000000000006</v>
      </c>
      <c r="BC7" s="38">
        <v>57.26</v>
      </c>
      <c r="BD7" s="38">
        <v>48.56</v>
      </c>
      <c r="BE7" s="38">
        <v>67.52</v>
      </c>
      <c r="BF7" s="38">
        <v>2066.98</v>
      </c>
      <c r="BG7" s="38">
        <v>1593.92</v>
      </c>
      <c r="BH7" s="38">
        <v>1732.85</v>
      </c>
      <c r="BI7" s="38">
        <v>1893.45</v>
      </c>
      <c r="BJ7" s="38">
        <v>1800.1</v>
      </c>
      <c r="BK7" s="38">
        <v>1047.6500000000001</v>
      </c>
      <c r="BL7" s="38">
        <v>1124.26</v>
      </c>
      <c r="BM7" s="38">
        <v>1048.23</v>
      </c>
      <c r="BN7" s="38">
        <v>1130.42</v>
      </c>
      <c r="BO7" s="38">
        <v>1245.0999999999999</v>
      </c>
      <c r="BP7" s="38">
        <v>705.21</v>
      </c>
      <c r="BQ7" s="38">
        <v>87.92</v>
      </c>
      <c r="BR7" s="38">
        <v>90.41</v>
      </c>
      <c r="BS7" s="38">
        <v>89.44</v>
      </c>
      <c r="BT7" s="38">
        <v>88.59</v>
      </c>
      <c r="BU7" s="38">
        <v>99.42</v>
      </c>
      <c r="BV7" s="38">
        <v>74.040000000000006</v>
      </c>
      <c r="BW7" s="38">
        <v>80.58</v>
      </c>
      <c r="BX7" s="38">
        <v>78.92</v>
      </c>
      <c r="BY7" s="38">
        <v>74.17</v>
      </c>
      <c r="BZ7" s="38">
        <v>79.77</v>
      </c>
      <c r="CA7" s="38">
        <v>98.96</v>
      </c>
      <c r="CB7" s="38">
        <v>211.52</v>
      </c>
      <c r="CC7" s="38">
        <v>205.13</v>
      </c>
      <c r="CD7" s="38">
        <v>226.04</v>
      </c>
      <c r="CE7" s="38">
        <v>229.65</v>
      </c>
      <c r="CF7" s="38">
        <v>203.02</v>
      </c>
      <c r="CG7" s="38">
        <v>235.61</v>
      </c>
      <c r="CH7" s="38">
        <v>216.21</v>
      </c>
      <c r="CI7" s="38">
        <v>220.31</v>
      </c>
      <c r="CJ7" s="38">
        <v>230.95</v>
      </c>
      <c r="CK7" s="38">
        <v>214.56</v>
      </c>
      <c r="CL7" s="38">
        <v>134.52000000000001</v>
      </c>
      <c r="CM7" s="38">
        <v>67.91</v>
      </c>
      <c r="CN7" s="38">
        <v>55.36</v>
      </c>
      <c r="CO7" s="38">
        <v>76.069999999999993</v>
      </c>
      <c r="CP7" s="38">
        <v>79.92</v>
      </c>
      <c r="CQ7" s="38">
        <v>86.68</v>
      </c>
      <c r="CR7" s="38">
        <v>49.25</v>
      </c>
      <c r="CS7" s="38">
        <v>50.24</v>
      </c>
      <c r="CT7" s="38">
        <v>49.68</v>
      </c>
      <c r="CU7" s="38">
        <v>49.27</v>
      </c>
      <c r="CV7" s="38">
        <v>49.47</v>
      </c>
      <c r="CW7" s="38">
        <v>59.57</v>
      </c>
      <c r="CX7" s="38">
        <v>81.39</v>
      </c>
      <c r="CY7" s="38">
        <v>81.63</v>
      </c>
      <c r="CZ7" s="38">
        <v>82.15</v>
      </c>
      <c r="DA7" s="38">
        <v>88.07</v>
      </c>
      <c r="DB7" s="38">
        <v>89.6</v>
      </c>
      <c r="DC7" s="38">
        <v>84.12</v>
      </c>
      <c r="DD7" s="38">
        <v>84.17</v>
      </c>
      <c r="DE7" s="38">
        <v>83.35</v>
      </c>
      <c r="DF7" s="38">
        <v>83.16</v>
      </c>
      <c r="DG7" s="38">
        <v>82.06</v>
      </c>
      <c r="DH7" s="38">
        <v>95.57</v>
      </c>
      <c r="DI7" s="38">
        <v>12.59</v>
      </c>
      <c r="DJ7" s="38">
        <v>15.44</v>
      </c>
      <c r="DK7" s="38">
        <v>17.89</v>
      </c>
      <c r="DL7" s="38">
        <v>20.68</v>
      </c>
      <c r="DM7" s="38">
        <v>22.9</v>
      </c>
      <c r="DN7" s="38">
        <v>26.91</v>
      </c>
      <c r="DO7" s="38">
        <v>26.81</v>
      </c>
      <c r="DP7" s="38">
        <v>26.06</v>
      </c>
      <c r="DQ7" s="38">
        <v>24.1</v>
      </c>
      <c r="DR7" s="38">
        <v>19.93</v>
      </c>
      <c r="DS7" s="38">
        <v>36.520000000000003</v>
      </c>
      <c r="DT7" s="38">
        <v>0</v>
      </c>
      <c r="DU7" s="38">
        <v>0</v>
      </c>
      <c r="DV7" s="38">
        <v>0</v>
      </c>
      <c r="DW7" s="38">
        <v>0</v>
      </c>
      <c r="DX7" s="38">
        <v>0</v>
      </c>
      <c r="DY7" s="38">
        <v>0</v>
      </c>
      <c r="DZ7" s="38">
        <v>0</v>
      </c>
      <c r="EA7" s="38">
        <v>0</v>
      </c>
      <c r="EB7" s="38">
        <v>0</v>
      </c>
      <c r="EC7" s="38">
        <v>0</v>
      </c>
      <c r="ED7" s="38">
        <v>5.72</v>
      </c>
      <c r="EE7" s="38">
        <v>0.09</v>
      </c>
      <c r="EF7" s="38">
        <v>0.28999999999999998</v>
      </c>
      <c r="EG7" s="38">
        <v>0.44</v>
      </c>
      <c r="EH7" s="38">
        <v>0.01</v>
      </c>
      <c r="EI7" s="38">
        <v>0</v>
      </c>
      <c r="EJ7" s="38">
        <v>0.1</v>
      </c>
      <c r="EK7" s="38">
        <v>0.13</v>
      </c>
      <c r="EL7" s="38">
        <v>0.12</v>
      </c>
      <c r="EM7" s="38">
        <v>0.1</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ke020765</cp:lastModifiedBy>
  <cp:lastPrinted>2022-01-31T08:55:10Z</cp:lastPrinted>
  <dcterms:created xsi:type="dcterms:W3CDTF">2021-12-03T07:12:44Z</dcterms:created>
  <dcterms:modified xsi:type="dcterms:W3CDTF">2022-01-31T09:12:41Z</dcterms:modified>
  <cp:category/>
</cp:coreProperties>
</file>