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YJ8o7rUeTshzPB/jTy/FgNTVW3gcyZeOSJRwfWHcrQXRDRlJeY9neavY2ody6FBVTE/vU4C/Om6CgTXsNMq6w==" workbookSaltValue="TXkhJ7DMTSM+SkAd1KS3Dw==" workbookSpinCount="100000" lockStructure="1"/>
  <bookViews>
    <workbookView xWindow="-15" yWindow="-15" windowWidth="7680" windowHeight="804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H6" i="5" l="1"/>
  <c r="EO6" i="5" l="1"/>
  <c r="EN6" i="5"/>
  <c r="EM6" i="5"/>
  <c r="EL6" i="5"/>
  <c r="EK6" i="5"/>
  <c r="EJ6" i="5"/>
  <c r="EI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<sst xmlns="http://schemas.openxmlformats.org/spreadsheetml/2006/main" count="235" uniqueCount="123">
  <si>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</si>
  <si>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</si>
  <si>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</si>
  <si>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</si>
  <si>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</si>
  <si>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</si>
  <si>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</si>
  <si>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</si>
  <si>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</si>
  <si>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</si>
  <si>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</si>
  <si>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</si>
  <si>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</si>
  <si>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</si>
  <si>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</si>
  <si>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</si>
  <si>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</si>
  <si>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</si>
  <si>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</si>
  <si>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</si>
  <si>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</si>
  <si>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</si>
  <si>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</si>
  <si>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</si>
  <si>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</si>
  <si>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</si>
  <si>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</si>
  <si>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</si>
  <si>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</si>
  <si>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</si>
  <si>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</si>
  <si>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</si>
  <si>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</si>
  <si>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</si>
  <si>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</si>
  <si>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</si>
  <si>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</si>
  <si>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</si>
  <si>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</si>
  <si>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</si>
  <si>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</si>
  <si>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</si>
  <si>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</si>
  <si>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</si>
  <si>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</si>
  <si>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</si>
  <si>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</si>
  <si>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</si>
  <si>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</si>
  <si>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</si>
  <si>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</si>
  <si>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</si>
  <si>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</si>
  <si>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</si>
  <si>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</si>
  <si>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</si>
  <si>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</si>
  <si>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</si>
  <si>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</si>
  <si>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</si>
  <si>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</si>
  <si>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</si>
  <si>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</si>
  <si>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</si>
  <si>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</si>
  <si>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</si>
  <si>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</si>
  <si>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</si>
  <si>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</si>
  <si>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</si>
  <si>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</si>
  <si>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</si>
  <si>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</si>
  <si>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</si>
  <si>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</si>
  <si>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</si>
  <si>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</si>
  <si>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</si>
  <si>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</si>
  <si>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</si>
  <si>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</si>
  <si>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</si>
  <si>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</si>
  <si>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</si>
  <si>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</si>
  <si>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</si>
  <si>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</si>
  <si>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</si>
  <si>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</si>
  <si>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</si>
  <si>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</si>
  <si>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</si>
  <si>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</si>
  <si>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</si>
  <si>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</si>
  <si>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</si>
  <si>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</si>
  <si>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</si>
  <si>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</si>
  <si>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</si>
  <si>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</si>
  <si>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</si>
  <si>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</si>
  <si>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</si>
  <si>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</si>
  <si>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</si>
  <si>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</si>
  <si>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</si>
  <si>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</si>
  <si>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</si>
  <si>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</si>
  <si>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</si>
  <si>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</si>
  <si>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</si>
  <si>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</si>
  <si>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</si>
  <si>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</si>
  <si>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</si>
  <si>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</si>
  <si>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</si>
  <si>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□現状分析
　町の保有する資産について、減価償却がどの程度進んでいるかを表す”有形固定資産減価償却率”は増加傾向にあり、時間の経過とともに資産の老朽化が進んでいることがわかる。
　耐用年数を超過した管渠はないため、”管渠老朽化率”及び”管渠改善率”はゼロとなっている。
　なお、農集の一部エリアについて、事業効率化のために公共下水道への切り替えを進めているところである。
■現状分析からみた課題
　時間の経過とともに減価償却が増加しているが特に問題はなく、耐用年数を超過した管渠はないため現時点での課題はないが、将来の下水道施設の改築更新に留意する必要がある。</t>
    <rPh sb="1" eb="3">
      <t>ゲンジョウ</t>
    </rPh>
    <rPh sb="3" eb="5">
      <t>ブンセキ</t>
    </rPh>
    <rPh sb="7" eb="8">
      <t>マチ</t>
    </rPh>
    <rPh sb="9" eb="11">
      <t>ホユウ</t>
    </rPh>
    <rPh sb="39" eb="41">
      <t>ユウケイ</t>
    </rPh>
    <rPh sb="41" eb="43">
      <t>コテイ</t>
    </rPh>
    <rPh sb="43" eb="45">
      <t>シサン</t>
    </rPh>
    <rPh sb="45" eb="47">
      <t>ゲンカ</t>
    </rPh>
    <rPh sb="47" eb="49">
      <t>ショウキャク</t>
    </rPh>
    <rPh sb="49" eb="50">
      <t>リツ</t>
    </rPh>
    <rPh sb="52" eb="54">
      <t>ゾウカ</t>
    </rPh>
    <rPh sb="54" eb="56">
      <t>ケイコウ</t>
    </rPh>
    <rPh sb="60" eb="62">
      <t>ジカン</t>
    </rPh>
    <rPh sb="63" eb="65">
      <t>ケイカ</t>
    </rPh>
    <rPh sb="69" eb="71">
      <t>シサン</t>
    </rPh>
    <rPh sb="76" eb="77">
      <t>スス</t>
    </rPh>
    <rPh sb="90" eb="92">
      <t>タイヨウ</t>
    </rPh>
    <rPh sb="92" eb="94">
      <t>ネンスウ</t>
    </rPh>
    <rPh sb="95" eb="97">
      <t>チョウカ</t>
    </rPh>
    <rPh sb="99" eb="101">
      <t>カンキョ</t>
    </rPh>
    <rPh sb="108" eb="110">
      <t>カンキョ</t>
    </rPh>
    <rPh sb="110" eb="113">
      <t>ロウキュウカ</t>
    </rPh>
    <rPh sb="113" eb="114">
      <t>リツ</t>
    </rPh>
    <rPh sb="115" eb="116">
      <t>オヨ</t>
    </rPh>
    <rPh sb="118" eb="120">
      <t>カンキョ</t>
    </rPh>
    <rPh sb="120" eb="122">
      <t>カイゼン</t>
    </rPh>
    <rPh sb="122" eb="123">
      <t>リツ</t>
    </rPh>
    <rPh sb="163" eb="166">
      <t>ゲスイドウ</t>
    </rPh>
    <phoneticPr fontId="4"/>
  </si>
  <si>
    <t xml:space="preserve">　経営面では、一般会計からの補助金を繰り入れていること、流動比率が低いこと等が課題である。公共下水道への統合等、事業の効率化等による支出の削減を図っていくとともに、必要な下水道使用料を確保するために平成30年度4月から使用料の平均10%値上げ改定を予定している。
　管渠施設の老朽化は進んでいないが、不明水対策と処理場の長寿命化、耐震化が必要である。ストックマネジメントの視点を踏まえ、下水道サービスを安定的に確保していくために、計画的かつ効率的な施設管理を行う必要がある。
</t>
    <rPh sb="1" eb="3">
      <t>ケイエイ</t>
    </rPh>
    <rPh sb="3" eb="4">
      <t>メン</t>
    </rPh>
    <rPh sb="7" eb="9">
      <t>イッパン</t>
    </rPh>
    <rPh sb="9" eb="11">
      <t>カイケイ</t>
    </rPh>
    <rPh sb="14" eb="17">
      <t>ホジョキン</t>
    </rPh>
    <rPh sb="18" eb="19">
      <t>ク</t>
    </rPh>
    <rPh sb="20" eb="21">
      <t>イ</t>
    </rPh>
    <rPh sb="28" eb="30">
      <t>リュウドウ</t>
    </rPh>
    <rPh sb="30" eb="32">
      <t>ヒリツ</t>
    </rPh>
    <rPh sb="33" eb="34">
      <t>ヒク</t>
    </rPh>
    <rPh sb="37" eb="38">
      <t>ナド</t>
    </rPh>
    <rPh sb="39" eb="41">
      <t>カダイ</t>
    </rPh>
    <rPh sb="45" eb="47">
      <t>コウキョウ</t>
    </rPh>
    <rPh sb="47" eb="50">
      <t>ゲスイドウ</t>
    </rPh>
    <rPh sb="52" eb="54">
      <t>トウゴウ</t>
    </rPh>
    <rPh sb="54" eb="55">
      <t>トウ</t>
    </rPh>
    <rPh sb="99" eb="101">
      <t>ヘイセイ</t>
    </rPh>
    <rPh sb="103" eb="105">
      <t>ネンド</t>
    </rPh>
    <rPh sb="106" eb="107">
      <t>ガツ</t>
    </rPh>
    <rPh sb="109" eb="112">
      <t>シヨウリョウ</t>
    </rPh>
    <rPh sb="113" eb="115">
      <t>ヘイキン</t>
    </rPh>
    <rPh sb="118" eb="120">
      <t>ネア</t>
    </rPh>
    <rPh sb="121" eb="123">
      <t>カイテイ</t>
    </rPh>
    <rPh sb="124" eb="126">
      <t>ヨテイ</t>
    </rPh>
    <rPh sb="150" eb="152">
      <t>フメイ</t>
    </rPh>
    <rPh sb="152" eb="153">
      <t>スイ</t>
    </rPh>
    <rPh sb="153" eb="155">
      <t>タイサク</t>
    </rPh>
    <phoneticPr fontId="4"/>
  </si>
  <si>
    <t>□現状分析
　使用料収入や一般会計からの繰入金等の収益で、維持管理費や支払利息等の費用をどの程度賄えているかを表す”経常収支比率”は平成27年度以降は100％を超えている。しかしながら平成25年度以降、累積欠損金が継続して発生している。今後は、公共への統合による処理場の維持管理費の減少、平成30年4月からの使用料の値上げ等の影響により、累積欠損金比率は減少していく見込み。収支の内訳では、下水道使用料が増加、一般会計補助金・減価償却費・企業債償還利息が減少している。
　一方で必要な経費を使用料収入でどれだけ賄えているかを表す”経費回収率”は、汚水処理に必要となる経費（汚水処理原価）が減少に転じたことにより、平均値を大きく上回っている。
　１年以内に支払うべき債務に対して支払うことができる現金等の比率を表す”流動比率”は一般的に求められる指標値である100％を大きく下回っている。直近の平成29年度では流動資産・流動負債ともに減少し、指標値は平均値を若干下回っている。
　料金収入に対する企業債残高の割合である”企業債残高対事業規模比率”は、増減があるものの平均値を大きく下回っている。
　水洗化率は、農集から公共への統合を踏まえ、現在処理区域内人口を精査したところ、Ｈ28に比較し現在処理区域内人口が減少したことにより、前年比2ポイント増加してる。
■現状分析からみた課題
　見かけの収支上は赤字ではないが、多額の一般会計補助金が充当されており、経費回収率も100％に達していない。独立採算を図るためには支出の削減、収入の増加に取り組む必要がある。</t>
    <rPh sb="1" eb="3">
      <t>ゲンジョウ</t>
    </rPh>
    <rPh sb="3" eb="5">
      <t>ブンセキ</t>
    </rPh>
    <rPh sb="7" eb="9">
      <t>シヨウ</t>
    </rPh>
    <rPh sb="9" eb="10">
      <t>リョウ</t>
    </rPh>
    <rPh sb="58" eb="60">
      <t>ケイジョウ</t>
    </rPh>
    <rPh sb="60" eb="62">
      <t>シュウシ</t>
    </rPh>
    <rPh sb="62" eb="64">
      <t>ヒリツ</t>
    </rPh>
    <rPh sb="66" eb="68">
      <t>ヘイセイ</t>
    </rPh>
    <rPh sb="70" eb="72">
      <t>ネンド</t>
    </rPh>
    <rPh sb="72" eb="74">
      <t>イコウ</t>
    </rPh>
    <rPh sb="80" eb="81">
      <t>コ</t>
    </rPh>
    <rPh sb="92" eb="94">
      <t>ヘイセイ</t>
    </rPh>
    <rPh sb="96" eb="98">
      <t>ネンド</t>
    </rPh>
    <rPh sb="98" eb="100">
      <t>イコウ</t>
    </rPh>
    <rPh sb="101" eb="103">
      <t>ルイセキ</t>
    </rPh>
    <rPh sb="103" eb="106">
      <t>ケッソンキン</t>
    </rPh>
    <rPh sb="107" eb="109">
      <t>ケイゾク</t>
    </rPh>
    <rPh sb="111" eb="113">
      <t>ハッセイ</t>
    </rPh>
    <rPh sb="118" eb="120">
      <t>コンゴ</t>
    </rPh>
    <rPh sb="122" eb="124">
      <t>コウキョウ</t>
    </rPh>
    <rPh sb="126" eb="128">
      <t>トウゴウ</t>
    </rPh>
    <rPh sb="131" eb="134">
      <t>ショリジョウ</t>
    </rPh>
    <rPh sb="135" eb="137">
      <t>イジ</t>
    </rPh>
    <rPh sb="137" eb="140">
      <t>カンリヒ</t>
    </rPh>
    <rPh sb="141" eb="143">
      <t>ゲンショウ</t>
    </rPh>
    <rPh sb="144" eb="146">
      <t>ヘイセイ</t>
    </rPh>
    <rPh sb="148" eb="149">
      <t>ネン</t>
    </rPh>
    <rPh sb="150" eb="151">
      <t>ガツ</t>
    </rPh>
    <rPh sb="154" eb="157">
      <t>シヨウリョウ</t>
    </rPh>
    <rPh sb="158" eb="160">
      <t>ネア</t>
    </rPh>
    <rPh sb="161" eb="162">
      <t>トウ</t>
    </rPh>
    <rPh sb="163" eb="165">
      <t>エイキョウ</t>
    </rPh>
    <rPh sb="169" eb="171">
      <t>ルイセキ</t>
    </rPh>
    <rPh sb="171" eb="174">
      <t>ケッソンキン</t>
    </rPh>
    <rPh sb="174" eb="176">
      <t>ヒリツ</t>
    </rPh>
    <rPh sb="177" eb="179">
      <t>ゲンショウ</t>
    </rPh>
    <rPh sb="183" eb="185">
      <t>ミコ</t>
    </rPh>
    <rPh sb="187" eb="189">
      <t>シュウシ</t>
    </rPh>
    <rPh sb="190" eb="192">
      <t>ウチワケ</t>
    </rPh>
    <rPh sb="195" eb="198">
      <t>ゲスイドウ</t>
    </rPh>
    <rPh sb="198" eb="201">
      <t>シヨウリョウ</t>
    </rPh>
    <rPh sb="202" eb="204">
      <t>ゾウカ</t>
    </rPh>
    <rPh sb="205" eb="207">
      <t>イッパン</t>
    </rPh>
    <rPh sb="207" eb="209">
      <t>カイケイ</t>
    </rPh>
    <rPh sb="209" eb="212">
      <t>ホジョキン</t>
    </rPh>
    <rPh sb="213" eb="215">
      <t>ゲンカ</t>
    </rPh>
    <rPh sb="215" eb="217">
      <t>ショウキャク</t>
    </rPh>
    <rPh sb="217" eb="218">
      <t>ヒ</t>
    </rPh>
    <rPh sb="219" eb="221">
      <t>キギョウ</t>
    </rPh>
    <rPh sb="221" eb="222">
      <t>サイ</t>
    </rPh>
    <rPh sb="222" eb="224">
      <t>ショウカン</t>
    </rPh>
    <rPh sb="224" eb="226">
      <t>リソク</t>
    </rPh>
    <rPh sb="227" eb="229">
      <t>ゲンショウ</t>
    </rPh>
    <rPh sb="236" eb="238">
      <t>イッポウ</t>
    </rPh>
    <rPh sb="239" eb="241">
      <t>ヒツヨウ</t>
    </rPh>
    <rPh sb="242" eb="244">
      <t>ケイヒ</t>
    </rPh>
    <rPh sb="245" eb="247">
      <t>シヨウ</t>
    </rPh>
    <rPh sb="247" eb="248">
      <t>リョウ</t>
    </rPh>
    <rPh sb="248" eb="250">
      <t>シュウニュウ</t>
    </rPh>
    <rPh sb="255" eb="256">
      <t>マカナ</t>
    </rPh>
    <rPh sb="262" eb="263">
      <t>アラワ</t>
    </rPh>
    <rPh sb="273" eb="275">
      <t>オスイ</t>
    </rPh>
    <rPh sb="275" eb="277">
      <t>ショリ</t>
    </rPh>
    <rPh sb="278" eb="280">
      <t>ヒツヨウ</t>
    </rPh>
    <rPh sb="283" eb="285">
      <t>ケイヒ</t>
    </rPh>
    <rPh sb="286" eb="288">
      <t>オスイ</t>
    </rPh>
    <rPh sb="288" eb="290">
      <t>ショリ</t>
    </rPh>
    <rPh sb="290" eb="292">
      <t>ゲンカ</t>
    </rPh>
    <rPh sb="294" eb="296">
      <t>ゲンショウ</t>
    </rPh>
    <rPh sb="297" eb="298">
      <t>テン</t>
    </rPh>
    <rPh sb="351" eb="353">
      <t>ヒリツ</t>
    </rPh>
    <rPh sb="354" eb="355">
      <t>アラワ</t>
    </rPh>
    <rPh sb="357" eb="359">
      <t>リュウドウ</t>
    </rPh>
    <rPh sb="359" eb="361">
      <t>ヒリツ</t>
    </rPh>
    <rPh sb="363" eb="365">
      <t>イッパン</t>
    </rPh>
    <rPh sb="365" eb="366">
      <t>テキ</t>
    </rPh>
    <rPh sb="367" eb="368">
      <t>モト</t>
    </rPh>
    <rPh sb="372" eb="374">
      <t>シヒョウ</t>
    </rPh>
    <rPh sb="374" eb="375">
      <t>アタイ</t>
    </rPh>
    <rPh sb="383" eb="384">
      <t>オオ</t>
    </rPh>
    <rPh sb="386" eb="388">
      <t>シタマワ</t>
    </rPh>
    <rPh sb="393" eb="395">
      <t>チョッキン</t>
    </rPh>
    <rPh sb="396" eb="398">
      <t>ヘイセイ</t>
    </rPh>
    <rPh sb="400" eb="402">
      <t>ネンド</t>
    </rPh>
    <rPh sb="416" eb="418">
      <t>ゲンショウ</t>
    </rPh>
    <rPh sb="420" eb="422">
      <t>シヒョウ</t>
    </rPh>
    <rPh sb="422" eb="423">
      <t>アタイ</t>
    </rPh>
    <rPh sb="424" eb="426">
      <t>ヘイキン</t>
    </rPh>
    <rPh sb="426" eb="427">
      <t>アタイ</t>
    </rPh>
    <rPh sb="428" eb="430">
      <t>ジャッカン</t>
    </rPh>
    <rPh sb="430" eb="432">
      <t>シタマワ</t>
    </rPh>
    <rPh sb="459" eb="461">
      <t>キギョウ</t>
    </rPh>
    <rPh sb="461" eb="462">
      <t>サイ</t>
    </rPh>
    <rPh sb="462" eb="464">
      <t>ザンダカ</t>
    </rPh>
    <rPh sb="464" eb="465">
      <t>タイ</t>
    </rPh>
    <rPh sb="465" eb="467">
      <t>ジギョウ</t>
    </rPh>
    <rPh sb="467" eb="469">
      <t>キボ</t>
    </rPh>
    <rPh sb="469" eb="471">
      <t>ヒリツ</t>
    </rPh>
    <rPh sb="482" eb="484">
      <t>ヘイキン</t>
    </rPh>
    <rPh sb="484" eb="485">
      <t>アタイ</t>
    </rPh>
    <rPh sb="498" eb="501">
      <t>スイセンカ</t>
    </rPh>
    <rPh sb="501" eb="502">
      <t>リツ</t>
    </rPh>
    <rPh sb="504" eb="506">
      <t>ノウシュウ</t>
    </rPh>
    <rPh sb="508" eb="510">
      <t>コウキョウ</t>
    </rPh>
    <rPh sb="512" eb="514">
      <t>トウゴウ</t>
    </rPh>
    <rPh sb="515" eb="516">
      <t>フ</t>
    </rPh>
    <rPh sb="519" eb="521">
      <t>ゲンザイ</t>
    </rPh>
    <rPh sb="521" eb="523">
      <t>ショリ</t>
    </rPh>
    <rPh sb="523" eb="525">
      <t>クイキ</t>
    </rPh>
    <rPh sb="525" eb="526">
      <t>ナイ</t>
    </rPh>
    <rPh sb="526" eb="528">
      <t>ジンコウ</t>
    </rPh>
    <rPh sb="529" eb="531">
      <t>セイサ</t>
    </rPh>
    <rPh sb="541" eb="543">
      <t>ヒカク</t>
    </rPh>
    <rPh sb="544" eb="546">
      <t>ゲンザイ</t>
    </rPh>
    <rPh sb="546" eb="548">
      <t>ショリ</t>
    </rPh>
    <rPh sb="548" eb="550">
      <t>クイキ</t>
    </rPh>
    <rPh sb="550" eb="551">
      <t>ナイ</t>
    </rPh>
    <rPh sb="551" eb="553">
      <t>ジンコウ</t>
    </rPh>
    <rPh sb="554" eb="556">
      <t>ゲンショウ</t>
    </rPh>
    <rPh sb="564" eb="567">
      <t>ゼンネンヒ</t>
    </rPh>
    <rPh sb="572" eb="574">
      <t>ゾウカ</t>
    </rPh>
    <rPh sb="580" eb="582">
      <t>ゲンジョウ</t>
    </rPh>
    <rPh sb="582" eb="584">
      <t>ブンセキ</t>
    </rPh>
    <rPh sb="588" eb="590">
      <t>カダイ</t>
    </rPh>
    <rPh sb="592" eb="593">
      <t>ミ</t>
    </rPh>
    <rPh sb="596" eb="598">
      <t>シュウシ</t>
    </rPh>
    <rPh sb="598" eb="599">
      <t>ウエ</t>
    </rPh>
    <rPh sb="600" eb="602">
      <t>アカジ</t>
    </rPh>
    <rPh sb="608" eb="610">
      <t>タガク</t>
    </rPh>
    <rPh sb="611" eb="613">
      <t>イッパン</t>
    </rPh>
    <rPh sb="613" eb="615">
      <t>カイケイ</t>
    </rPh>
    <rPh sb="615" eb="618">
      <t>ホジョキン</t>
    </rPh>
    <rPh sb="619" eb="621">
      <t>ジュウトウ</t>
    </rPh>
    <rPh sb="627" eb="629">
      <t>ケイヒ</t>
    </rPh>
    <rPh sb="629" eb="631">
      <t>カイシュウ</t>
    </rPh>
    <rPh sb="631" eb="632">
      <t>リツ</t>
    </rPh>
    <rPh sb="638" eb="639">
      <t>タッ</t>
    </rPh>
    <rPh sb="645" eb="647">
      <t>ドクリツ</t>
    </rPh>
    <rPh sb="647" eb="649">
      <t>サイサン</t>
    </rPh>
    <rPh sb="650" eb="651">
      <t>ハカ</t>
    </rPh>
    <rPh sb="656" eb="658">
      <t>シシュツ</t>
    </rPh>
    <rPh sb="659" eb="661">
      <t>サクゲン</t>
    </rPh>
    <rPh sb="662" eb="664">
      <t>シュウニュウ</t>
    </rPh>
    <rPh sb="665" eb="667">
      <t>ゾウカ</t>
    </rPh>
    <rPh sb="668" eb="669">
      <t>ト</t>
    </rPh>
    <rPh sb="670" eb="671">
      <t>ク</t>
    </rPh>
    <rPh sb="672" eb="6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</si>
</sst>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06-4145-BA63-5EF8CE20C179}"/>
            </c:ext>
          </c:extLst>
        </c:ser>
        <c:dLbls>
          <c:showLegendKey val="0"/>
          <c:showVal val="0"/>
          <c:showCatName val="0"/>
          <c:showSerName val="0"/>
          <c:showPercent val="0"/>
          <c:showBubbleSize val="0"/>
        </c:dLbls>
        <c:gapWidth val="150"/>
        <c:axId val="105568896"/>
        <c:axId val="10623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506-4145-BA63-5EF8CE20C179}"/>
            </c:ext>
          </c:extLst>
        </c:ser>
        <c:dLbls>
          <c:showLegendKey val="0"/>
          <c:showVal val="0"/>
          <c:showCatName val="0"/>
          <c:showSerName val="0"/>
          <c:showPercent val="0"/>
          <c:showBubbleSize val="0"/>
        </c:dLbls>
        <c:marker val="1"/>
        <c:smooth val="0"/>
        <c:axId val="105568896"/>
        <c:axId val="106234624"/>
      </c:lineChart>
      <c:dateAx>
        <c:axId val="105568896"/>
        <c:scaling>
          <c:orientation val="minMax"/>
        </c:scaling>
        <c:delete val="1"/>
        <c:axPos val="b"/>
        <c:numFmt formatCode="ge" sourceLinked="1"/>
        <c:majorTickMark val="none"/>
        <c:minorTickMark val="none"/>
        <c:tickLblPos val="none"/>
        <c:crossAx val="106234624"/>
        <c:crosses val="autoZero"/>
        <c:auto val="1"/>
        <c:lblOffset val="100"/>
        <c:baseTimeUnit val="years"/>
      </c:dateAx>
      <c:valAx>
        <c:axId val="1062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57.5</c:v>
                </c:pt>
                <c:pt idx="1">
                  <c:v>58.13</c:v>
                </c:pt>
                <c:pt idx="2">
                  <c:v>57.5</c:v>
                </c:pt>
                <c:pt idx="3">
                  <c:v>57.5</c:v>
                </c:pt>
                <c:pt idx="4">
                  <c:v>43.21</c:v>
                </c:pt>
              </c:numCache>
            </c:numRef>
          </c:val>
          <c:extLst xmlns:c16r2="http://schemas.microsoft.com/office/drawing/2015/06/chart">
            <c:ext xmlns:c16="http://schemas.microsoft.com/office/drawing/2014/chart" uri="{C3380CC4-5D6E-409C-BE32-E72D297353CC}">
              <c16:uniqueId val="{00000000-23E4-4947-B23B-1920FEADB5A2}"/>
            </c:ext>
          </c:extLst>
        </c:ser>
        <c:dLbls>
          <c:showLegendKey val="0"/>
          <c:showVal val="0"/>
          <c:showCatName val="0"/>
          <c:showSerName val="0"/>
          <c:showPercent val="0"/>
          <c:showBubbleSize val="0"/>
        </c:dLbls>
        <c:gapWidth val="150"/>
        <c:axId val="30431872"/>
        <c:axId val="3045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23E4-4947-B23B-1920FEADB5A2}"/>
            </c:ext>
          </c:extLst>
        </c:ser>
        <c:dLbls>
          <c:showLegendKey val="0"/>
          <c:showVal val="0"/>
          <c:showCatName val="0"/>
          <c:showSerName val="0"/>
          <c:showPercent val="0"/>
          <c:showBubbleSize val="0"/>
        </c:dLbls>
        <c:marker val="1"/>
        <c:smooth val="0"/>
        <c:axId val="30431872"/>
        <c:axId val="30458624"/>
      </c:lineChart>
      <c:dateAx>
        <c:axId val="30431872"/>
        <c:scaling>
          <c:orientation val="minMax"/>
        </c:scaling>
        <c:delete val="1"/>
        <c:axPos val="b"/>
        <c:numFmt formatCode="ge" sourceLinked="1"/>
        <c:majorTickMark val="none"/>
        <c:minorTickMark val="none"/>
        <c:tickLblPos val="none"/>
        <c:crossAx val="30458624"/>
        <c:crosses val="autoZero"/>
        <c:auto val="1"/>
        <c:lblOffset val="100"/>
        <c:baseTimeUnit val="years"/>
      </c:dateAx>
      <c:valAx>
        <c:axId val="304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85.54</c:v>
                </c:pt>
                <c:pt idx="1">
                  <c:v>85.42</c:v>
                </c:pt>
                <c:pt idx="2">
                  <c:v>85.43</c:v>
                </c:pt>
                <c:pt idx="3">
                  <c:v>85.53</c:v>
                </c:pt>
                <c:pt idx="4">
                  <c:v>87.46</c:v>
                </c:pt>
              </c:numCache>
            </c:numRef>
          </c:val>
          <c:extLst xmlns:c16r2="http://schemas.microsoft.com/office/drawing/2015/06/chart">
            <c:ext xmlns:c16="http://schemas.microsoft.com/office/drawing/2014/chart" uri="{C3380CC4-5D6E-409C-BE32-E72D297353CC}">
              <c16:uniqueId val="{00000000-C9FA-4078-984A-A62582FDFFCD}"/>
            </c:ext>
          </c:extLst>
        </c:ser>
        <c:dLbls>
          <c:showLegendKey val="0"/>
          <c:showVal val="0"/>
          <c:showCatName val="0"/>
          <c:showSerName val="0"/>
          <c:showPercent val="0"/>
          <c:showBubbleSize val="0"/>
        </c:dLbls>
        <c:gapWidth val="150"/>
        <c:axId val="30530560"/>
        <c:axId val="3053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9FA-4078-984A-A62582FDFFCD}"/>
            </c:ext>
          </c:extLst>
        </c:ser>
        <c:dLbls>
          <c:showLegendKey val="0"/>
          <c:showVal val="0"/>
          <c:showCatName val="0"/>
          <c:showSerName val="0"/>
          <c:showPercent val="0"/>
          <c:showBubbleSize val="0"/>
        </c:dLbls>
        <c:marker val="1"/>
        <c:smooth val="0"/>
        <c:axId val="30530560"/>
        <c:axId val="30532736"/>
      </c:lineChart>
      <c:dateAx>
        <c:axId val="30530560"/>
        <c:scaling>
          <c:orientation val="minMax"/>
        </c:scaling>
        <c:delete val="1"/>
        <c:axPos val="b"/>
        <c:numFmt formatCode="ge" sourceLinked="1"/>
        <c:majorTickMark val="none"/>
        <c:minorTickMark val="none"/>
        <c:tickLblPos val="none"/>
        <c:crossAx val="30532736"/>
        <c:crosses val="autoZero"/>
        <c:auto val="1"/>
        <c:lblOffset val="100"/>
        <c:baseTimeUnit val="years"/>
      </c:dateAx>
      <c:valAx>
        <c:axId val="305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98.27</c:v>
                </c:pt>
                <c:pt idx="1">
                  <c:v>99.67</c:v>
                </c:pt>
                <c:pt idx="2">
                  <c:v>100.05</c:v>
                </c:pt>
                <c:pt idx="3">
                  <c:v>100.36</c:v>
                </c:pt>
                <c:pt idx="4">
                  <c:v>100.3</c:v>
                </c:pt>
              </c:numCache>
            </c:numRef>
          </c:val>
          <c:extLst xmlns:c16r2="http://schemas.microsoft.com/office/drawing/2015/06/chart">
            <c:ext xmlns:c16="http://schemas.microsoft.com/office/drawing/2014/chart" uri="{C3380CC4-5D6E-409C-BE32-E72D297353CC}">
              <c16:uniqueId val="{00000000-264C-42C1-8BC9-1B52DE180BAE}"/>
            </c:ext>
          </c:extLst>
        </c:ser>
        <c:dLbls>
          <c:showLegendKey val="0"/>
          <c:showVal val="0"/>
          <c:showCatName val="0"/>
          <c:showSerName val="0"/>
          <c:showPercent val="0"/>
          <c:showBubbleSize val="0"/>
        </c:dLbls>
        <c:gapWidth val="150"/>
        <c:axId val="106277888"/>
        <c:axId val="10628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264C-42C1-8BC9-1B52DE180BAE}"/>
            </c:ext>
          </c:extLst>
        </c:ser>
        <c:dLbls>
          <c:showLegendKey val="0"/>
          <c:showVal val="0"/>
          <c:showCatName val="0"/>
          <c:showSerName val="0"/>
          <c:showPercent val="0"/>
          <c:showBubbleSize val="0"/>
        </c:dLbls>
        <c:marker val="1"/>
        <c:smooth val="0"/>
        <c:axId val="106277888"/>
        <c:axId val="106288256"/>
      </c:lineChart>
      <c:dateAx>
        <c:axId val="106277888"/>
        <c:scaling>
          <c:orientation val="minMax"/>
        </c:scaling>
        <c:delete val="1"/>
        <c:axPos val="b"/>
        <c:numFmt formatCode="ge" sourceLinked="1"/>
        <c:majorTickMark val="none"/>
        <c:minorTickMark val="none"/>
        <c:tickLblPos val="none"/>
        <c:crossAx val="106288256"/>
        <c:crosses val="autoZero"/>
        <c:auto val="1"/>
        <c:lblOffset val="100"/>
        <c:baseTimeUnit val="years"/>
      </c:dateAx>
      <c:valAx>
        <c:axId val="1062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3.55</c:v>
                </c:pt>
                <c:pt idx="1">
                  <c:v>7.11</c:v>
                </c:pt>
                <c:pt idx="2">
                  <c:v>10.24</c:v>
                </c:pt>
                <c:pt idx="3">
                  <c:v>13.29</c:v>
                </c:pt>
                <c:pt idx="4">
                  <c:v>16.5</c:v>
                </c:pt>
              </c:numCache>
            </c:numRef>
          </c:val>
          <c:extLst xmlns:c16r2="http://schemas.microsoft.com/office/drawing/2015/06/chart">
            <c:ext xmlns:c16="http://schemas.microsoft.com/office/drawing/2014/chart" uri="{C3380CC4-5D6E-409C-BE32-E72D297353CC}">
              <c16:uniqueId val="{00000000-9199-49D3-8FBF-A30D3AB6296F}"/>
            </c:ext>
          </c:extLst>
        </c:ser>
        <c:dLbls>
          <c:showLegendKey val="0"/>
          <c:showVal val="0"/>
          <c:showCatName val="0"/>
          <c:showSerName val="0"/>
          <c:showPercent val="0"/>
          <c:showBubbleSize val="0"/>
        </c:dLbls>
        <c:gapWidth val="150"/>
        <c:axId val="113118592"/>
        <c:axId val="11313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9199-49D3-8FBF-A30D3AB6296F}"/>
            </c:ext>
          </c:extLst>
        </c:ser>
        <c:dLbls>
          <c:showLegendKey val="0"/>
          <c:showVal val="0"/>
          <c:showCatName val="0"/>
          <c:showSerName val="0"/>
          <c:showPercent val="0"/>
          <c:showBubbleSize val="0"/>
        </c:dLbls>
        <c:marker val="1"/>
        <c:smooth val="0"/>
        <c:axId val="113118592"/>
        <c:axId val="113133056"/>
      </c:lineChart>
      <c:dateAx>
        <c:axId val="113118592"/>
        <c:scaling>
          <c:orientation val="minMax"/>
        </c:scaling>
        <c:delete val="1"/>
        <c:axPos val="b"/>
        <c:numFmt formatCode="ge" sourceLinked="1"/>
        <c:majorTickMark val="none"/>
        <c:minorTickMark val="none"/>
        <c:tickLblPos val="none"/>
        <c:crossAx val="113133056"/>
        <c:crosses val="autoZero"/>
        <c:auto val="1"/>
        <c:lblOffset val="100"/>
        <c:baseTimeUnit val="years"/>
      </c:dateAx>
      <c:valAx>
        <c:axId val="1131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50-47AC-86DE-E124D56624A6}"/>
            </c:ext>
          </c:extLst>
        </c:ser>
        <c:dLbls>
          <c:showLegendKey val="0"/>
          <c:showVal val="0"/>
          <c:showCatName val="0"/>
          <c:showSerName val="0"/>
          <c:showPercent val="0"/>
          <c:showBubbleSize val="0"/>
        </c:dLbls>
        <c:gapWidth val="150"/>
        <c:axId val="113165824"/>
        <c:axId val="11316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D50-47AC-86DE-E124D56624A6}"/>
            </c:ext>
          </c:extLst>
        </c:ser>
        <c:dLbls>
          <c:showLegendKey val="0"/>
          <c:showVal val="0"/>
          <c:showCatName val="0"/>
          <c:showSerName val="0"/>
          <c:showPercent val="0"/>
          <c:showBubbleSize val="0"/>
        </c:dLbls>
        <c:marker val="1"/>
        <c:smooth val="0"/>
        <c:axId val="113165824"/>
        <c:axId val="113167744"/>
      </c:lineChart>
      <c:dateAx>
        <c:axId val="113165824"/>
        <c:scaling>
          <c:orientation val="minMax"/>
        </c:scaling>
        <c:delete val="1"/>
        <c:axPos val="b"/>
        <c:numFmt formatCode="ge" sourceLinked="1"/>
        <c:majorTickMark val="none"/>
        <c:minorTickMark val="none"/>
        <c:tickLblPos val="none"/>
        <c:crossAx val="113167744"/>
        <c:crosses val="autoZero"/>
        <c:auto val="1"/>
        <c:lblOffset val="100"/>
        <c:baseTimeUnit val="years"/>
      </c:dateAx>
      <c:valAx>
        <c:axId val="1131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8.93</c:v>
                </c:pt>
                <c:pt idx="1">
                  <c:v>10.23</c:v>
                </c:pt>
                <c:pt idx="2">
                  <c:v>9.9</c:v>
                </c:pt>
                <c:pt idx="3">
                  <c:v>8.36</c:v>
                </c:pt>
                <c:pt idx="4">
                  <c:v>11.06</c:v>
                </c:pt>
              </c:numCache>
            </c:numRef>
          </c:val>
          <c:extLst xmlns:c16r2="http://schemas.microsoft.com/office/drawing/2015/06/chart">
            <c:ext xmlns:c16="http://schemas.microsoft.com/office/drawing/2014/chart" uri="{C3380CC4-5D6E-409C-BE32-E72D297353CC}">
              <c16:uniqueId val="{00000000-7717-4A60-994A-F416C03ACCE0}"/>
            </c:ext>
          </c:extLst>
        </c:ser>
        <c:dLbls>
          <c:showLegendKey val="0"/>
          <c:showVal val="0"/>
          <c:showCatName val="0"/>
          <c:showSerName val="0"/>
          <c:showPercent val="0"/>
          <c:showBubbleSize val="0"/>
        </c:dLbls>
        <c:gapWidth val="150"/>
        <c:axId val="113212032"/>
        <c:axId val="1132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7717-4A60-994A-F416C03ACCE0}"/>
            </c:ext>
          </c:extLst>
        </c:ser>
        <c:dLbls>
          <c:showLegendKey val="0"/>
          <c:showVal val="0"/>
          <c:showCatName val="0"/>
          <c:showSerName val="0"/>
          <c:showPercent val="0"/>
          <c:showBubbleSize val="0"/>
        </c:dLbls>
        <c:marker val="1"/>
        <c:smooth val="0"/>
        <c:axId val="113212032"/>
        <c:axId val="113222400"/>
      </c:lineChart>
      <c:dateAx>
        <c:axId val="113212032"/>
        <c:scaling>
          <c:orientation val="minMax"/>
        </c:scaling>
        <c:delete val="1"/>
        <c:axPos val="b"/>
        <c:numFmt formatCode="ge" sourceLinked="1"/>
        <c:majorTickMark val="none"/>
        <c:minorTickMark val="none"/>
        <c:tickLblPos val="none"/>
        <c:crossAx val="113222400"/>
        <c:crosses val="autoZero"/>
        <c:auto val="1"/>
        <c:lblOffset val="100"/>
        <c:baseTimeUnit val="years"/>
      </c:dateAx>
      <c:valAx>
        <c:axId val="1132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14.84</c:v>
                </c:pt>
                <c:pt idx="1">
                  <c:v>20.75</c:v>
                </c:pt>
                <c:pt idx="2">
                  <c:v>17.850000000000001</c:v>
                </c:pt>
                <c:pt idx="3">
                  <c:v>28.14</c:v>
                </c:pt>
                <c:pt idx="4">
                  <c:v>25.52</c:v>
                </c:pt>
              </c:numCache>
            </c:numRef>
          </c:val>
          <c:extLst xmlns:c16r2="http://schemas.microsoft.com/office/drawing/2015/06/chart">
            <c:ext xmlns:c16="http://schemas.microsoft.com/office/drawing/2014/chart" uri="{C3380CC4-5D6E-409C-BE32-E72D297353CC}">
              <c16:uniqueId val="{00000000-51FF-42E9-A9D3-DD24F9F8B018}"/>
            </c:ext>
          </c:extLst>
        </c:ser>
        <c:dLbls>
          <c:showLegendKey val="0"/>
          <c:showVal val="0"/>
          <c:showCatName val="0"/>
          <c:showSerName val="0"/>
          <c:showPercent val="0"/>
          <c:showBubbleSize val="0"/>
        </c:dLbls>
        <c:gapWidth val="150"/>
        <c:axId val="30587904"/>
        <c:axId val="3060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51FF-42E9-A9D3-DD24F9F8B018}"/>
            </c:ext>
          </c:extLst>
        </c:ser>
        <c:dLbls>
          <c:showLegendKey val="0"/>
          <c:showVal val="0"/>
          <c:showCatName val="0"/>
          <c:showSerName val="0"/>
          <c:showPercent val="0"/>
          <c:showBubbleSize val="0"/>
        </c:dLbls>
        <c:marker val="1"/>
        <c:smooth val="0"/>
        <c:axId val="30587904"/>
        <c:axId val="30602368"/>
      </c:lineChart>
      <c:dateAx>
        <c:axId val="30587904"/>
        <c:scaling>
          <c:orientation val="minMax"/>
        </c:scaling>
        <c:delete val="1"/>
        <c:axPos val="b"/>
        <c:numFmt formatCode="ge" sourceLinked="1"/>
        <c:majorTickMark val="none"/>
        <c:minorTickMark val="none"/>
        <c:tickLblPos val="none"/>
        <c:crossAx val="30602368"/>
        <c:crosses val="autoZero"/>
        <c:auto val="1"/>
        <c:lblOffset val="100"/>
        <c:baseTimeUnit val="years"/>
      </c:dateAx>
      <c:valAx>
        <c:axId val="306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220.81</c:v>
                </c:pt>
                <c:pt idx="1">
                  <c:v>38.520000000000003</c:v>
                </c:pt>
                <c:pt idx="2">
                  <c:v>196.71</c:v>
                </c:pt>
                <c:pt idx="3">
                  <c:v>400.43</c:v>
                </c:pt>
                <c:pt idx="4">
                  <c:v>125.42</c:v>
                </c:pt>
              </c:numCache>
            </c:numRef>
          </c:val>
          <c:extLst xmlns:c16r2="http://schemas.microsoft.com/office/drawing/2015/06/chart">
            <c:ext xmlns:c16="http://schemas.microsoft.com/office/drawing/2014/chart" uri="{C3380CC4-5D6E-409C-BE32-E72D297353CC}">
              <c16:uniqueId val="{00000000-E17C-4931-9D0D-1735FDE10454}"/>
            </c:ext>
          </c:extLst>
        </c:ser>
        <c:dLbls>
          <c:showLegendKey val="0"/>
          <c:showVal val="0"/>
          <c:showCatName val="0"/>
          <c:showSerName val="0"/>
          <c:showPercent val="0"/>
          <c:showBubbleSize val="0"/>
        </c:dLbls>
        <c:gapWidth val="150"/>
        <c:axId val="105627008"/>
        <c:axId val="1056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E17C-4931-9D0D-1735FDE10454}"/>
            </c:ext>
          </c:extLst>
        </c:ser>
        <c:dLbls>
          <c:showLegendKey val="0"/>
          <c:showVal val="0"/>
          <c:showCatName val="0"/>
          <c:showSerName val="0"/>
          <c:showPercent val="0"/>
          <c:showBubbleSize val="0"/>
        </c:dLbls>
        <c:marker val="1"/>
        <c:smooth val="0"/>
        <c:axId val="105627008"/>
        <c:axId val="105629184"/>
      </c:lineChart>
      <c:dateAx>
        <c:axId val="105627008"/>
        <c:scaling>
          <c:orientation val="minMax"/>
        </c:scaling>
        <c:delete val="1"/>
        <c:axPos val="b"/>
        <c:numFmt formatCode="ge" sourceLinked="1"/>
        <c:majorTickMark val="none"/>
        <c:minorTickMark val="none"/>
        <c:tickLblPos val="none"/>
        <c:crossAx val="105629184"/>
        <c:crosses val="autoZero"/>
        <c:auto val="1"/>
        <c:lblOffset val="100"/>
        <c:baseTimeUnit val="years"/>
      </c:dateAx>
      <c:valAx>
        <c:axId val="1056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90.56</c:v>
                </c:pt>
                <c:pt idx="1">
                  <c:v>94.77</c:v>
                </c:pt>
                <c:pt idx="2">
                  <c:v>94.56</c:v>
                </c:pt>
                <c:pt idx="3">
                  <c:v>87.8</c:v>
                </c:pt>
                <c:pt idx="4">
                  <c:v>96.24</c:v>
                </c:pt>
              </c:numCache>
            </c:numRef>
          </c:val>
          <c:extLst xmlns:c16r2="http://schemas.microsoft.com/office/drawing/2015/06/chart">
            <c:ext xmlns:c16="http://schemas.microsoft.com/office/drawing/2014/chart" uri="{C3380CC4-5D6E-409C-BE32-E72D297353CC}">
              <c16:uniqueId val="{00000000-B8E1-47A1-901F-A981D43D21A3}"/>
            </c:ext>
          </c:extLst>
        </c:ser>
        <c:dLbls>
          <c:showLegendKey val="0"/>
          <c:showVal val="0"/>
          <c:showCatName val="0"/>
          <c:showSerName val="0"/>
          <c:showPercent val="0"/>
          <c:showBubbleSize val="0"/>
        </c:dLbls>
        <c:gapWidth val="150"/>
        <c:axId val="30375936"/>
        <c:axId val="3037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8E1-47A1-901F-A981D43D21A3}"/>
            </c:ext>
          </c:extLst>
        </c:ser>
        <c:dLbls>
          <c:showLegendKey val="0"/>
          <c:showVal val="0"/>
          <c:showCatName val="0"/>
          <c:showSerName val="0"/>
          <c:showPercent val="0"/>
          <c:showBubbleSize val="0"/>
        </c:dLbls>
        <c:marker val="1"/>
        <c:smooth val="0"/>
        <c:axId val="30375936"/>
        <c:axId val="30377856"/>
      </c:lineChart>
      <c:dateAx>
        <c:axId val="30375936"/>
        <c:scaling>
          <c:orientation val="minMax"/>
        </c:scaling>
        <c:delete val="1"/>
        <c:axPos val="b"/>
        <c:numFmt formatCode="ge" sourceLinked="1"/>
        <c:majorTickMark val="none"/>
        <c:minorTickMark val="none"/>
        <c:tickLblPos val="none"/>
        <c:crossAx val="30377856"/>
        <c:crosses val="autoZero"/>
        <c:auto val="1"/>
        <c:lblOffset val="100"/>
        <c:baseTimeUnit val="years"/>
      </c:dateAx>
      <c:valAx>
        <c:axId val="303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179.34</c:v>
                </c:pt>
                <c:pt idx="1">
                  <c:v>180.82</c:v>
                </c:pt>
                <c:pt idx="2">
                  <c:v>182.77</c:v>
                </c:pt>
                <c:pt idx="3">
                  <c:v>196.75</c:v>
                </c:pt>
                <c:pt idx="4">
                  <c:v>180.16</c:v>
                </c:pt>
              </c:numCache>
            </c:numRef>
          </c:val>
          <c:extLst xmlns:c16r2="http://schemas.microsoft.com/office/drawing/2015/06/chart">
            <c:ext xmlns:c16="http://schemas.microsoft.com/office/drawing/2014/chart" uri="{C3380CC4-5D6E-409C-BE32-E72D297353CC}">
              <c16:uniqueId val="{00000000-8249-4002-80FD-A39436589F70}"/>
            </c:ext>
          </c:extLst>
        </c:ser>
        <c:dLbls>
          <c:showLegendKey val="0"/>
          <c:showVal val="0"/>
          <c:showCatName val="0"/>
          <c:showSerName val="0"/>
          <c:showPercent val="0"/>
          <c:showBubbleSize val="0"/>
        </c:dLbls>
        <c:gapWidth val="150"/>
        <c:axId val="105607552"/>
        <c:axId val="10560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8249-4002-80FD-A39436589F70}"/>
            </c:ext>
          </c:extLst>
        </c:ser>
        <c:dLbls>
          <c:showLegendKey val="0"/>
          <c:showVal val="0"/>
          <c:showCatName val="0"/>
          <c:showSerName val="0"/>
          <c:showPercent val="0"/>
          <c:showBubbleSize val="0"/>
        </c:dLbls>
        <c:marker val="1"/>
        <c:smooth val="0"/>
        <c:axId val="105607552"/>
        <c:axId val="105609472"/>
      </c:lineChart>
      <c:dateAx>
        <c:axId val="105607552"/>
        <c:scaling>
          <c:orientation val="minMax"/>
        </c:scaling>
        <c:delete val="1"/>
        <c:axPos val="b"/>
        <c:numFmt formatCode="ge" sourceLinked="1"/>
        <c:majorTickMark val="none"/>
        <c:minorTickMark val="none"/>
        <c:tickLblPos val="none"/>
        <c:crossAx val="105609472"/>
        <c:crosses val="autoZero"/>
        <c:auto val="1"/>
        <c:lblOffset val="100"/>
        <c:baseTimeUnit val="years"/>
      </c:dateAx>
      <c:valAx>
        <c:axId val="1056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箕輪町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25000</v>
      </c>
      <c r="AM8" s="50"/>
      <c r="AN8" s="50"/>
      <c r="AO8" s="50"/>
      <c r="AP8" s="50"/>
      <c r="AQ8" s="50"/>
      <c r="AR8" s="50"/>
      <c r="AS8" s="50"/>
      <c r="AT8" s="45">
        <f>データ!T6</f>
        <v>85.91</v>
      </c>
      <c r="AU8" s="45"/>
      <c r="AV8" s="45"/>
      <c r="AW8" s="45"/>
      <c r="AX8" s="45"/>
      <c r="AY8" s="45"/>
      <c r="AZ8" s="45"/>
      <c r="BA8" s="45"/>
      <c r="BB8" s="45">
        <f>データ!U6</f>
        <v>291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45.42</v>
      </c>
      <c r="J10" s="45"/>
      <c r="K10" s="45"/>
      <c r="L10" s="45"/>
      <c r="M10" s="45"/>
      <c r="N10" s="45"/>
      <c r="O10" s="45"/>
      <c r="P10" s="45">
        <f>データ!P6</f>
        <v>16.760000000000002</v>
      </c>
      <c r="Q10" s="45"/>
      <c r="R10" s="45"/>
      <c r="S10" s="45"/>
      <c r="T10" s="45"/>
      <c r="U10" s="45"/>
      <c r="V10" s="45"/>
      <c r="W10" s="45">
        <f>データ!Q6</f>
        <v>92.98</v>
      </c>
      <c r="X10" s="45"/>
      <c r="Y10" s="45"/>
      <c r="Z10" s="45"/>
      <c r="AA10" s="45"/>
      <c r="AB10" s="45"/>
      <c r="AC10" s="45"/>
      <c r="AD10" s="50">
        <f>データ!R6</f>
        <v>3456</v>
      </c>
      <c r="AE10" s="50"/>
      <c r="AF10" s="50"/>
      <c r="AG10" s="50"/>
      <c r="AH10" s="50"/>
      <c r="AI10" s="50"/>
      <c r="AJ10" s="50"/>
      <c r="AK10" s="2"/>
      <c r="AL10" s="50">
        <f>データ!V6</f>
        <v>4186</v>
      </c>
      <c r="AM10" s="50"/>
      <c r="AN10" s="50"/>
      <c r="AO10" s="50"/>
      <c r="AP10" s="50"/>
      <c r="AQ10" s="50"/>
      <c r="AR10" s="50"/>
      <c r="AS10" s="50"/>
      <c r="AT10" s="45">
        <f>データ!W6</f>
        <v>1.49</v>
      </c>
      <c r="AU10" s="45"/>
      <c r="AV10" s="45"/>
      <c r="AW10" s="45"/>
      <c r="AX10" s="45"/>
      <c r="AY10" s="45"/>
      <c r="AZ10" s="45"/>
      <c r="BA10" s="45"/>
      <c r="BB10" s="45">
        <f>データ!X6</f>
        <v>2809.4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121</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mquXT4w2Nq7VIRRr5w3MqZ+WKpTAtcx7cyHmu+YRgQJuqjSufjU3VZoFvHhX5M7UVyU1w0uedDDajT59aX/8vg==" saltValue="i0QmsARdc0nNnXRiXd1rE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EA1" workbookViewId="0">
      <selection activeCell="EH6" sqref="EH6"/>
    </sheetView>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203831</v>
      </c>
      <c r="D6" s="33">
        <f t="shared" si="3"/>
        <v>46</v>
      </c>
      <c r="E6" s="33">
        <f t="shared" si="3"/>
        <v>17</v>
      </c>
      <c r="F6" s="33">
        <f t="shared" si="3"/>
        <v>5</v>
      </c>
      <c r="G6" s="33">
        <f t="shared" si="3"/>
        <v>0</v>
      </c>
      <c r="H6" s="33" t="str">
        <f t="shared" si="3"/>
        <v>長野県　箕輪町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45.42</v>
      </c>
      <c r="P6" s="34">
        <f t="shared" si="3"/>
        <v>16.760000000000002</v>
      </c>
      <c r="Q6" s="34">
        <f t="shared" si="3"/>
        <v>92.98</v>
      </c>
      <c r="R6" s="34">
        <f t="shared" si="3"/>
        <v>3456</v>
      </c>
      <c r="S6" s="34">
        <f t="shared" si="3"/>
        <v>25000</v>
      </c>
      <c r="T6" s="34">
        <f t="shared" si="3"/>
        <v>85.91</v>
      </c>
      <c r="U6" s="34">
        <f t="shared" si="3"/>
        <v>291</v>
      </c>
      <c r="V6" s="34">
        <f t="shared" si="3"/>
        <v>4186</v>
      </c>
      <c r="W6" s="34">
        <f t="shared" si="3"/>
        <v>1.49</v>
      </c>
      <c r="X6" s="34">
        <f t="shared" si="3"/>
        <v>2809.4</v>
      </c>
      <c r="Y6" s="35">
        <f>IF(Y7="",NA(),Y7)</f>
        <v>98.27</v>
      </c>
      <c r="Z6" s="35">
        <f t="shared" ref="Z6:AH6" si="4">IF(Z7="",NA(),Z7)</f>
        <v>99.67</v>
      </c>
      <c r="AA6" s="35">
        <f t="shared" si="4"/>
        <v>100.05</v>
      </c>
      <c r="AB6" s="35">
        <f t="shared" si="4"/>
        <v>100.36</v>
      </c>
      <c r="AC6" s="35">
        <f t="shared" si="4"/>
        <v>100.3</v>
      </c>
      <c r="AD6" s="35">
        <f t="shared" si="4"/>
        <v>93.62</v>
      </c>
      <c r="AE6" s="35">
        <f t="shared" si="4"/>
        <v>97.53</v>
      </c>
      <c r="AF6" s="35">
        <f t="shared" si="4"/>
        <v>99.64</v>
      </c>
      <c r="AG6" s="35">
        <f t="shared" si="4"/>
        <v>99.66</v>
      </c>
      <c r="AH6" s="35">
        <f t="shared" si="4"/>
        <v>100.95</v>
      </c>
      <c r="AI6" s="34" t="str">
        <f>IF(AI7="","",IF(AI7="-","【-】","【"&amp;SUBSTITUTE(TEXT(AI7,"#,##0.00"),"-","△")&amp;"】"))</f>
        <v>【100.96】</v>
      </c>
      <c r="AJ6" s="35">
        <f>IF(AJ7="",NA(),AJ7)</f>
        <v>8.93</v>
      </c>
      <c r="AK6" s="35">
        <f t="shared" ref="AK6:AS6" si="5">IF(AK7="",NA(),AK7)</f>
        <v>10.23</v>
      </c>
      <c r="AL6" s="35">
        <f t="shared" si="5"/>
        <v>9.9</v>
      </c>
      <c r="AM6" s="35">
        <f t="shared" si="5"/>
        <v>8.36</v>
      </c>
      <c r="AN6" s="35">
        <f t="shared" si="5"/>
        <v>11.06</v>
      </c>
      <c r="AO6" s="35">
        <f t="shared" si="5"/>
        <v>280.08</v>
      </c>
      <c r="AP6" s="35">
        <f t="shared" si="5"/>
        <v>223.09</v>
      </c>
      <c r="AQ6" s="35">
        <f t="shared" si="5"/>
        <v>214.61</v>
      </c>
      <c r="AR6" s="35">
        <f t="shared" si="5"/>
        <v>225.39</v>
      </c>
      <c r="AS6" s="35">
        <f t="shared" si="5"/>
        <v>224.04</v>
      </c>
      <c r="AT6" s="34" t="str">
        <f>IF(AT7="","",IF(AT7="-","【-】","【"&amp;SUBSTITUTE(TEXT(AT7,"#,##0.00"),"-","△")&amp;"】"))</f>
        <v>【198.51】</v>
      </c>
      <c r="AU6" s="35">
        <f>IF(AU7="",NA(),AU7)</f>
        <v>14.84</v>
      </c>
      <c r="AV6" s="35">
        <f t="shared" ref="AV6:BD6" si="6">IF(AV7="",NA(),AV7)</f>
        <v>20.75</v>
      </c>
      <c r="AW6" s="35">
        <f t="shared" si="6"/>
        <v>17.850000000000001</v>
      </c>
      <c r="AX6" s="35">
        <f t="shared" si="6"/>
        <v>28.14</v>
      </c>
      <c r="AY6" s="35">
        <f t="shared" si="6"/>
        <v>25.52</v>
      </c>
      <c r="AZ6" s="35">
        <f t="shared" si="6"/>
        <v>124.2</v>
      </c>
      <c r="BA6" s="35">
        <f t="shared" si="6"/>
        <v>33.03</v>
      </c>
      <c r="BB6" s="35">
        <f t="shared" si="6"/>
        <v>29.45</v>
      </c>
      <c r="BC6" s="35">
        <f t="shared" si="6"/>
        <v>31.84</v>
      </c>
      <c r="BD6" s="35">
        <f t="shared" si="6"/>
        <v>29.91</v>
      </c>
      <c r="BE6" s="34" t="str">
        <f>IF(BE7="","",IF(BE7="-","【-】","【"&amp;SUBSTITUTE(TEXT(BE7,"#,##0.00"),"-","△")&amp;"】"))</f>
        <v>【32.86】</v>
      </c>
      <c r="BF6" s="35">
        <f>IF(BF7="",NA(),BF7)</f>
        <v>220.81</v>
      </c>
      <c r="BG6" s="35">
        <f t="shared" ref="BG6:BO6" si="7">IF(BG7="",NA(),BG7)</f>
        <v>38.520000000000003</v>
      </c>
      <c r="BH6" s="35">
        <f t="shared" si="7"/>
        <v>196.71</v>
      </c>
      <c r="BI6" s="35">
        <f t="shared" si="7"/>
        <v>400.43</v>
      </c>
      <c r="BJ6" s="35">
        <f t="shared" si="7"/>
        <v>125.42</v>
      </c>
      <c r="BK6" s="35">
        <f t="shared" si="7"/>
        <v>1126.77</v>
      </c>
      <c r="BL6" s="35">
        <f t="shared" si="7"/>
        <v>1044.8</v>
      </c>
      <c r="BM6" s="35">
        <f t="shared" si="7"/>
        <v>1081.8</v>
      </c>
      <c r="BN6" s="35">
        <f t="shared" si="7"/>
        <v>974.93</v>
      </c>
      <c r="BO6" s="35">
        <f t="shared" si="7"/>
        <v>855.8</v>
      </c>
      <c r="BP6" s="34" t="str">
        <f>IF(BP7="","",IF(BP7="-","【-】","【"&amp;SUBSTITUTE(TEXT(BP7,"#,##0.00"),"-","△")&amp;"】"))</f>
        <v>【814.89】</v>
      </c>
      <c r="BQ6" s="35">
        <f>IF(BQ7="",NA(),BQ7)</f>
        <v>90.56</v>
      </c>
      <c r="BR6" s="35">
        <f t="shared" ref="BR6:BZ6" si="8">IF(BR7="",NA(),BR7)</f>
        <v>94.77</v>
      </c>
      <c r="BS6" s="35">
        <f t="shared" si="8"/>
        <v>94.56</v>
      </c>
      <c r="BT6" s="35">
        <f t="shared" si="8"/>
        <v>87.8</v>
      </c>
      <c r="BU6" s="35">
        <f t="shared" si="8"/>
        <v>96.24</v>
      </c>
      <c r="BV6" s="35">
        <f t="shared" si="8"/>
        <v>50.9</v>
      </c>
      <c r="BW6" s="35">
        <f t="shared" si="8"/>
        <v>50.82</v>
      </c>
      <c r="BX6" s="35">
        <f t="shared" si="8"/>
        <v>52.19</v>
      </c>
      <c r="BY6" s="35">
        <f t="shared" si="8"/>
        <v>55.32</v>
      </c>
      <c r="BZ6" s="35">
        <f t="shared" si="8"/>
        <v>59.8</v>
      </c>
      <c r="CA6" s="34" t="str">
        <f>IF(CA7="","",IF(CA7="-","【-】","【"&amp;SUBSTITUTE(TEXT(CA7,"#,##0.00"),"-","△")&amp;"】"))</f>
        <v>【60.64】</v>
      </c>
      <c r="CB6" s="35">
        <f>IF(CB7="",NA(),CB7)</f>
        <v>179.34</v>
      </c>
      <c r="CC6" s="35">
        <f t="shared" ref="CC6:CK6" si="9">IF(CC7="",NA(),CC7)</f>
        <v>180.82</v>
      </c>
      <c r="CD6" s="35">
        <f t="shared" si="9"/>
        <v>182.77</v>
      </c>
      <c r="CE6" s="35">
        <f t="shared" si="9"/>
        <v>196.75</v>
      </c>
      <c r="CF6" s="35">
        <f t="shared" si="9"/>
        <v>180.16</v>
      </c>
      <c r="CG6" s="35">
        <f t="shared" si="9"/>
        <v>293.27</v>
      </c>
      <c r="CH6" s="35">
        <f t="shared" si="9"/>
        <v>300.52</v>
      </c>
      <c r="CI6" s="35">
        <f t="shared" si="9"/>
        <v>296.14</v>
      </c>
      <c r="CJ6" s="35">
        <f t="shared" si="9"/>
        <v>283.17</v>
      </c>
      <c r="CK6" s="35">
        <f t="shared" si="9"/>
        <v>263.76</v>
      </c>
      <c r="CL6" s="34" t="str">
        <f>IF(CL7="","",IF(CL7="-","【-】","【"&amp;SUBSTITUTE(TEXT(CL7,"#,##0.00"),"-","△")&amp;"】"))</f>
        <v>【255.52】</v>
      </c>
      <c r="CM6" s="35">
        <f>IF(CM7="",NA(),CM7)</f>
        <v>57.5</v>
      </c>
      <c r="CN6" s="35">
        <f t="shared" ref="CN6:CV6" si="10">IF(CN7="",NA(),CN7)</f>
        <v>58.13</v>
      </c>
      <c r="CO6" s="35">
        <f t="shared" si="10"/>
        <v>57.5</v>
      </c>
      <c r="CP6" s="35">
        <f t="shared" si="10"/>
        <v>57.5</v>
      </c>
      <c r="CQ6" s="35">
        <f t="shared" si="10"/>
        <v>43.21</v>
      </c>
      <c r="CR6" s="35">
        <f t="shared" si="10"/>
        <v>53.78</v>
      </c>
      <c r="CS6" s="35">
        <f t="shared" si="10"/>
        <v>53.24</v>
      </c>
      <c r="CT6" s="35">
        <f t="shared" si="10"/>
        <v>52.31</v>
      </c>
      <c r="CU6" s="35">
        <f t="shared" si="10"/>
        <v>60.65</v>
      </c>
      <c r="CV6" s="35">
        <f t="shared" si="10"/>
        <v>51.75</v>
      </c>
      <c r="CW6" s="34" t="str">
        <f>IF(CW7="","",IF(CW7="-","【-】","【"&amp;SUBSTITUTE(TEXT(CW7,"#,##0.00"),"-","△")&amp;"】"))</f>
        <v>【52.49】</v>
      </c>
      <c r="CX6" s="35">
        <f>IF(CX7="",NA(),CX7)</f>
        <v>85.54</v>
      </c>
      <c r="CY6" s="35">
        <f t="shared" ref="CY6:DG6" si="11">IF(CY7="",NA(),CY7)</f>
        <v>85.42</v>
      </c>
      <c r="CZ6" s="35">
        <f t="shared" si="11"/>
        <v>85.43</v>
      </c>
      <c r="DA6" s="35">
        <f t="shared" si="11"/>
        <v>85.53</v>
      </c>
      <c r="DB6" s="35">
        <f t="shared" si="11"/>
        <v>87.46</v>
      </c>
      <c r="DC6" s="35">
        <f t="shared" si="11"/>
        <v>84.06</v>
      </c>
      <c r="DD6" s="35">
        <f t="shared" si="11"/>
        <v>84.07</v>
      </c>
      <c r="DE6" s="35">
        <f t="shared" si="11"/>
        <v>84.32</v>
      </c>
      <c r="DF6" s="35">
        <f t="shared" si="11"/>
        <v>84.58</v>
      </c>
      <c r="DG6" s="35">
        <f t="shared" si="11"/>
        <v>84.84</v>
      </c>
      <c r="DH6" s="34" t="str">
        <f>IF(DH7="","",IF(DH7="-","【-】","【"&amp;SUBSTITUTE(TEXT(DH7,"#,##0.00"),"-","△")&amp;"】"))</f>
        <v>【85.49】</v>
      </c>
      <c r="DI6" s="35">
        <f>IF(DI7="",NA(),DI7)</f>
        <v>3.55</v>
      </c>
      <c r="DJ6" s="35">
        <f t="shared" ref="DJ6:DR6" si="12">IF(DJ7="",NA(),DJ7)</f>
        <v>7.11</v>
      </c>
      <c r="DK6" s="35">
        <f t="shared" si="12"/>
        <v>10.24</v>
      </c>
      <c r="DL6" s="35">
        <f t="shared" si="12"/>
        <v>13.29</v>
      </c>
      <c r="DM6" s="35">
        <f t="shared" si="12"/>
        <v>16.5</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203831</v>
      </c>
      <c r="D7" s="37">
        <v>46</v>
      </c>
      <c r="E7" s="37">
        <v>17</v>
      </c>
      <c r="F7" s="37">
        <v>5</v>
      </c>
      <c r="G7" s="37">
        <v>0</v>
      </c>
      <c r="H7" s="37" t="s">
        <v>108</v>
      </c>
      <c r="I7" s="37" t="s">
        <v>109</v>
      </c>
      <c r="J7" s="37" t="s">
        <v>110</v>
      </c>
      <c r="K7" s="37" t="s">
        <v>111</v>
      </c>
      <c r="L7" s="37" t="s">
        <v>112</v>
      </c>
      <c r="M7" s="37" t="s">
        <v>113</v>
      </c>
      <c r="N7" s="38" t="s">
        <v>114</v>
      </c>
      <c r="O7" s="38">
        <v>45.42</v>
      </c>
      <c r="P7" s="38">
        <v>16.760000000000002</v>
      </c>
      <c r="Q7" s="38">
        <v>92.98</v>
      </c>
      <c r="R7" s="38">
        <v>3456</v>
      </c>
      <c r="S7" s="38">
        <v>25000</v>
      </c>
      <c r="T7" s="38">
        <v>85.91</v>
      </c>
      <c r="U7" s="38">
        <v>291</v>
      </c>
      <c r="V7" s="38">
        <v>4186</v>
      </c>
      <c r="W7" s="38">
        <v>1.49</v>
      </c>
      <c r="X7" s="38">
        <v>2809.4</v>
      </c>
      <c r="Y7" s="38">
        <v>98.27</v>
      </c>
      <c r="Z7" s="38">
        <v>99.67</v>
      </c>
      <c r="AA7" s="38">
        <v>100.05</v>
      </c>
      <c r="AB7" s="38">
        <v>100.36</v>
      </c>
      <c r="AC7" s="38">
        <v>100.3</v>
      </c>
      <c r="AD7" s="38">
        <v>93.62</v>
      </c>
      <c r="AE7" s="38">
        <v>97.53</v>
      </c>
      <c r="AF7" s="38">
        <v>99.64</v>
      </c>
      <c r="AG7" s="38">
        <v>99.66</v>
      </c>
      <c r="AH7" s="38">
        <v>100.95</v>
      </c>
      <c r="AI7" s="38">
        <v>100.96</v>
      </c>
      <c r="AJ7" s="38">
        <v>8.93</v>
      </c>
      <c r="AK7" s="38">
        <v>10.23</v>
      </c>
      <c r="AL7" s="38">
        <v>9.9</v>
      </c>
      <c r="AM7" s="38">
        <v>8.36</v>
      </c>
      <c r="AN7" s="38">
        <v>11.06</v>
      </c>
      <c r="AO7" s="38">
        <v>280.08</v>
      </c>
      <c r="AP7" s="38">
        <v>223.09</v>
      </c>
      <c r="AQ7" s="38">
        <v>214.61</v>
      </c>
      <c r="AR7" s="38">
        <v>225.39</v>
      </c>
      <c r="AS7" s="38">
        <v>224.04</v>
      </c>
      <c r="AT7" s="38">
        <v>198.51</v>
      </c>
      <c r="AU7" s="38">
        <v>14.84</v>
      </c>
      <c r="AV7" s="38">
        <v>20.75</v>
      </c>
      <c r="AW7" s="38">
        <v>17.850000000000001</v>
      </c>
      <c r="AX7" s="38">
        <v>28.14</v>
      </c>
      <c r="AY7" s="38">
        <v>25.52</v>
      </c>
      <c r="AZ7" s="38">
        <v>124.2</v>
      </c>
      <c r="BA7" s="38">
        <v>33.03</v>
      </c>
      <c r="BB7" s="38">
        <v>29.45</v>
      </c>
      <c r="BC7" s="38">
        <v>31.84</v>
      </c>
      <c r="BD7" s="38">
        <v>29.91</v>
      </c>
      <c r="BE7" s="38">
        <v>32.86</v>
      </c>
      <c r="BF7" s="38">
        <v>220.81</v>
      </c>
      <c r="BG7" s="38">
        <v>38.520000000000003</v>
      </c>
      <c r="BH7" s="38">
        <v>196.71</v>
      </c>
      <c r="BI7" s="38">
        <v>400.43</v>
      </c>
      <c r="BJ7" s="38">
        <v>125.42</v>
      </c>
      <c r="BK7" s="38">
        <v>1126.77</v>
      </c>
      <c r="BL7" s="38">
        <v>1044.8</v>
      </c>
      <c r="BM7" s="38">
        <v>1081.8</v>
      </c>
      <c r="BN7" s="38">
        <v>974.93</v>
      </c>
      <c r="BO7" s="38">
        <v>855.8</v>
      </c>
      <c r="BP7" s="38">
        <v>814.89</v>
      </c>
      <c r="BQ7" s="38">
        <v>90.56</v>
      </c>
      <c r="BR7" s="38">
        <v>94.77</v>
      </c>
      <c r="BS7" s="38">
        <v>94.56</v>
      </c>
      <c r="BT7" s="38">
        <v>87.8</v>
      </c>
      <c r="BU7" s="38">
        <v>96.24</v>
      </c>
      <c r="BV7" s="38">
        <v>50.9</v>
      </c>
      <c r="BW7" s="38">
        <v>50.82</v>
      </c>
      <c r="BX7" s="38">
        <v>52.19</v>
      </c>
      <c r="BY7" s="38">
        <v>55.32</v>
      </c>
      <c r="BZ7" s="38">
        <v>59.8</v>
      </c>
      <c r="CA7" s="38">
        <v>60.64</v>
      </c>
      <c r="CB7" s="38">
        <v>179.34</v>
      </c>
      <c r="CC7" s="38">
        <v>180.82</v>
      </c>
      <c r="CD7" s="38">
        <v>182.77</v>
      </c>
      <c r="CE7" s="38">
        <v>196.75</v>
      </c>
      <c r="CF7" s="38">
        <v>180.16</v>
      </c>
      <c r="CG7" s="38">
        <v>293.27</v>
      </c>
      <c r="CH7" s="38">
        <v>300.52</v>
      </c>
      <c r="CI7" s="38">
        <v>296.14</v>
      </c>
      <c r="CJ7" s="38">
        <v>283.17</v>
      </c>
      <c r="CK7" s="38">
        <v>263.76</v>
      </c>
      <c r="CL7" s="38">
        <v>255.52</v>
      </c>
      <c r="CM7" s="38">
        <v>57.5</v>
      </c>
      <c r="CN7" s="38">
        <v>58.13</v>
      </c>
      <c r="CO7" s="38">
        <v>57.5</v>
      </c>
      <c r="CP7" s="38">
        <v>57.5</v>
      </c>
      <c r="CQ7" s="38">
        <v>43.21</v>
      </c>
      <c r="CR7" s="38">
        <v>53.78</v>
      </c>
      <c r="CS7" s="38">
        <v>53.24</v>
      </c>
      <c r="CT7" s="38">
        <v>52.31</v>
      </c>
      <c r="CU7" s="38">
        <v>60.65</v>
      </c>
      <c r="CV7" s="38">
        <v>51.75</v>
      </c>
      <c r="CW7" s="38">
        <v>52.49</v>
      </c>
      <c r="CX7" s="38">
        <v>85.54</v>
      </c>
      <c r="CY7" s="38">
        <v>85.42</v>
      </c>
      <c r="CZ7" s="38">
        <v>85.43</v>
      </c>
      <c r="DA7" s="38">
        <v>85.53</v>
      </c>
      <c r="DB7" s="38">
        <v>87.46</v>
      </c>
      <c r="DC7" s="38">
        <v>84.06</v>
      </c>
      <c r="DD7" s="38">
        <v>84.07</v>
      </c>
      <c r="DE7" s="38">
        <v>84.32</v>
      </c>
      <c r="DF7" s="38">
        <v>84.58</v>
      </c>
      <c r="DG7" s="38">
        <v>84.84</v>
      </c>
      <c r="DH7" s="38">
        <v>85.49</v>
      </c>
      <c r="DI7" s="38">
        <v>3.55</v>
      </c>
      <c r="DJ7" s="38">
        <v>7.11</v>
      </c>
      <c r="DK7" s="38">
        <v>10.24</v>
      </c>
      <c r="DL7" s="38">
        <v>13.29</v>
      </c>
      <c r="DM7" s="38">
        <v>16.5</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箕輪町</cp:lastModifiedBy>
  <dcterms:created xsi:type="dcterms:W3CDTF">2018-12-03T08:55:26Z</dcterms:created>
  <dcterms:modified xsi:type="dcterms:W3CDTF">2019-03-01T05:02:34Z</dcterms:modified>
  <cp:category/>
</cp:coreProperties>
</file>