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LCflnXiPDevQAJbqgK/WSLFzWxvXSDK7GMDYIvnO/zqahnzLlpxlDon1pOX78sPn9hIHVZnSMpl2PQNuDErFw==" workbookSaltValue="9fq83uCFhinbAn8JQoViHQ==" workbookSpinCount="100000" lockStructure="1"/>
  <bookViews>
    <workbookView xWindow="-15" yWindow="-15" windowWidth="7680" windowHeight="804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6" i="5" l="1"/>
  <c r="EO6" i="5" l="1"/>
  <c r="EN6" i="5"/>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<sst xmlns="http://schemas.openxmlformats.org/spreadsheetml/2006/main" count="240" uniqueCount="123">
  <si>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</si>
  <si>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</si>
  <si>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</si>
  <si>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</si>
  <si>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</si>
  <si>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</si>
  <si>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</si>
  <si>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</si>
  <si>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</si>
  <si>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</si>
  <si>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</si>
  <si>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</si>
  <si>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</si>
  <si>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</si>
  <si>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</si>
  <si>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</si>
  <si>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</si>
  <si>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</si>
  <si>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</si>
  <si>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</si>
  <si>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</si>
  <si>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</si>
  <si>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</si>
  <si>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</si>
  <si>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</si>
  <si>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</si>
  <si>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</si>
  <si>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</si>
  <si>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</si>
  <si>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</si>
  <si>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</si>
  <si>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</si>
  <si>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</si>
  <si>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</si>
  <si>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</si>
  <si>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</si>
  <si>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</si>
  <si>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</si>
  <si>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</si>
  <si>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</si>
  <si>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</si>
  <si>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</si>
  <si>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</si>
  <si>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</si>
  <si>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</si>
  <si>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</si>
  <si>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</si>
  <si>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</si>
  <si>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</si>
  <si>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</si>
  <si>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</si>
  <si>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</si>
  <si>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</si>
  <si>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</si>
  <si>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</si>
  <si>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</si>
  <si>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</si>
  <si>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</si>
  <si>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</si>
  <si>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</si>
  <si>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</si>
  <si>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</si>
  <si>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</si>
  <si>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</si>
  <si>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</si>
  <si>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</si>
  <si>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</si>
  <si>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</si>
  <si>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</si>
  <si>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</si>
  <si>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</si>
  <si>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</si>
  <si>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</si>
  <si>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</si>
  <si>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</si>
  <si>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</si>
  <si>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</si>
  <si>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</si>
  <si>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</si>
  <si>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</si>
  <si>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</si>
  <si>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</si>
  <si>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</si>
  <si>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</si>
  <si>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</si>
  <si>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</si>
  <si>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</si>
  <si>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</si>
  <si>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</si>
  <si>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</si>
  <si>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</si>
  <si>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</si>
  <si>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</si>
  <si>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</si>
  <si>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</si>
  <si>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</si>
  <si>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</si>
  <si>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</si>
  <si>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</si>
  <si>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</si>
  <si>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</si>
  <si>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</si>
  <si>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</si>
  <si>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</si>
  <si>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</si>
  <si>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</si>
  <si>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</si>
  <si>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</si>
  <si>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</si>
  <si>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</si>
  <si>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</si>
  <si>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</si>
  <si>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</si>
  <si>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</si>
  <si>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</si>
  <si>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</si>
  <si>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</si>
  <si>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</si>
  <si>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</si>
  <si>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</si>
  <si>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下水道使用料が増加、一般会計補助金・減価償却費・企業債償還利息が減少している。
　一方で必要な経費を使用料収入でどれだけ賄えているかを表す”経費回収率”は増減があるが、平均値は上回っている。また、汚水処理に必要となる経費（汚水処理原価）の増加に伴い平成26年度以降は100％を下回っている。
　１年以内に支払うべき債務に対して支払うことができる現金等の比率を表す”流動比率”は一般的に求められる指標値である100％を下回っている。平成25年度は会計基準見直しの影響で平均値を大きく下回っているが、平成26年度以降は平均値を上回っている。
　料金収入に対する企業債残高の割合である”企業債残高対事業規模比率”は、横ばいにあり平均値を上回っている。
　水洗化率は横ばいで推移しており、平均値を下回っている。
■現状分析からみた課題
　見かけの収支上は赤字ではないが、多額の一般会計補助金が充当されており、経費回収率も100％に達していない。独立採算を図るためには支出の削減、収入の増加に取り組む必要がある。</t>
    <rPh sb="77" eb="79">
      <t>シュウシ</t>
    </rPh>
    <rPh sb="79" eb="80">
      <t>ジョウ</t>
    </rPh>
    <rPh sb="81" eb="83">
      <t>クロジ</t>
    </rPh>
    <rPh sb="84" eb="86">
      <t>ルイセキ</t>
    </rPh>
    <rPh sb="86" eb="89">
      <t>ケッソンキン</t>
    </rPh>
    <rPh sb="90" eb="92">
      <t>ハッセイ</t>
    </rPh>
    <rPh sb="183" eb="185">
      <t>ゾウゲン</t>
    </rPh>
    <rPh sb="190" eb="192">
      <t>ヘイキン</t>
    </rPh>
    <rPh sb="192" eb="193">
      <t>アタイ</t>
    </rPh>
    <rPh sb="194" eb="196">
      <t>ウワマワ</t>
    </rPh>
    <rPh sb="321" eb="323">
      <t>ヘイセイ</t>
    </rPh>
    <rPh sb="325" eb="327">
      <t>ネンド</t>
    </rPh>
    <rPh sb="328" eb="330">
      <t>カイケイ</t>
    </rPh>
    <rPh sb="330" eb="332">
      <t>キジュン</t>
    </rPh>
    <rPh sb="332" eb="334">
      <t>ミナオ</t>
    </rPh>
    <rPh sb="336" eb="338">
      <t>エイキョウ</t>
    </rPh>
    <rPh sb="339" eb="341">
      <t>ヘイキン</t>
    </rPh>
    <rPh sb="341" eb="342">
      <t>アタイ</t>
    </rPh>
    <rPh sb="343" eb="344">
      <t>オオ</t>
    </rPh>
    <rPh sb="346" eb="348">
      <t>シタマワ</t>
    </rPh>
    <rPh sb="354" eb="356">
      <t>ヘイセイ</t>
    </rPh>
    <rPh sb="358" eb="360">
      <t>ネンド</t>
    </rPh>
    <rPh sb="360" eb="362">
      <t>イコウ</t>
    </rPh>
    <rPh sb="363" eb="365">
      <t>ヘイキン</t>
    </rPh>
    <rPh sb="365" eb="366">
      <t>アタイ</t>
    </rPh>
    <rPh sb="367" eb="369">
      <t>ウワマワ</t>
    </rPh>
    <rPh sb="411" eb="412">
      <t>ヨコ</t>
    </rPh>
    <rPh sb="479" eb="481">
      <t>アカジ</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</si>
  <si>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耐用年数を超過した管渠はないため、”管渠老朽化率”及び”管渠改善率”はゼロとなっている。
■現状分析からみた課題
　時間の経過とともに減価償却が増加しているが特に問題はなく、耐用年数を超過した管渠はないため現時点での課題はないが、将来の管渠施設の改築更新に留意する必要がある。</t>
    <rPh sb="209" eb="211">
      <t>カンキョ</t>
    </rPh>
    <phoneticPr fontId="4"/>
  </si>
  <si>
    <t>　経営面では、一般会計からの補助金を繰り入れていること、経費回収率及び流動比率が100％に満たないこと等が課題である。事業の効率化等による支出の削減を図っていくとともに、必要な下水道使用料を確保するために、平成30年度4月から使用料の平均10％値上げ改定を予定している。
　現時点で管渠施設の老朽化は進んでいないが、ストックマネジメントの視点を踏まえ、下水道サービスを安定的に確保していくために、計画的かつ効率的な施設管理を行う必要がある。</t>
    <rPh sb="33" eb="34">
      <t>オヨ</t>
    </rPh>
    <rPh sb="35" eb="37">
      <t>リュウドウ</t>
    </rPh>
    <rPh sb="37" eb="39">
      <t>ヒリツ</t>
    </rPh>
    <rPh sb="59" eb="61">
      <t>ジギョウ</t>
    </rPh>
    <rPh sb="122" eb="124">
      <t>ネア</t>
    </rPh>
    <rPh sb="137" eb="140">
      <t>ゲンジテン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</si>
</sst>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04-4D8C-ADFD-B890F668B6B8}"/>
            </c:ext>
          </c:extLst>
        </c:ser>
        <c:dLbls>
          <c:showLegendKey val="0"/>
          <c:showVal val="0"/>
          <c:showCatName val="0"/>
          <c:showSerName val="0"/>
          <c:showPercent val="0"/>
          <c:showBubbleSize val="0"/>
        </c:dLbls>
        <c:gapWidth val="150"/>
        <c:axId val="90788608"/>
        <c:axId val="907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D004-4D8C-ADFD-B890F668B6B8}"/>
            </c:ext>
          </c:extLst>
        </c:ser>
        <c:dLbls>
          <c:showLegendKey val="0"/>
          <c:showVal val="0"/>
          <c:showCatName val="0"/>
          <c:showSerName val="0"/>
          <c:showPercent val="0"/>
          <c:showBubbleSize val="0"/>
        </c:dLbls>
        <c:marker val="1"/>
        <c:smooth val="0"/>
        <c:axId val="90788608"/>
        <c:axId val="90790528"/>
      </c:lineChart>
      <c:dateAx>
        <c:axId val="90788608"/>
        <c:scaling>
          <c:orientation val="minMax"/>
        </c:scaling>
        <c:delete val="1"/>
        <c:axPos val="b"/>
        <c:numFmt formatCode="ge" sourceLinked="1"/>
        <c:majorTickMark val="none"/>
        <c:minorTickMark val="none"/>
        <c:tickLblPos val="none"/>
        <c:crossAx val="90790528"/>
        <c:crosses val="autoZero"/>
        <c:auto val="1"/>
        <c:lblOffset val="100"/>
        <c:baseTimeUnit val="years"/>
      </c:dateAx>
      <c:valAx>
        <c:axId val="907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CF-400F-A569-8EE7D50BCEE9}"/>
            </c:ext>
          </c:extLst>
        </c:ser>
        <c:dLbls>
          <c:showLegendKey val="0"/>
          <c:showVal val="0"/>
          <c:showCatName val="0"/>
          <c:showSerName val="0"/>
          <c:showPercent val="0"/>
          <c:showBubbleSize val="0"/>
        </c:dLbls>
        <c:gapWidth val="150"/>
        <c:axId val="106083072"/>
        <c:axId val="106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B7CF-400F-A569-8EE7D50BCEE9}"/>
            </c:ext>
          </c:extLst>
        </c:ser>
        <c:dLbls>
          <c:showLegendKey val="0"/>
          <c:showVal val="0"/>
          <c:showCatName val="0"/>
          <c:showSerName val="0"/>
          <c:showPercent val="0"/>
          <c:showBubbleSize val="0"/>
        </c:dLbls>
        <c:marker val="1"/>
        <c:smooth val="0"/>
        <c:axId val="106083072"/>
        <c:axId val="106084992"/>
      </c:lineChart>
      <c:dateAx>
        <c:axId val="106083072"/>
        <c:scaling>
          <c:orientation val="minMax"/>
        </c:scaling>
        <c:delete val="1"/>
        <c:axPos val="b"/>
        <c:numFmt formatCode="ge" sourceLinked="1"/>
        <c:majorTickMark val="none"/>
        <c:minorTickMark val="none"/>
        <c:tickLblPos val="none"/>
        <c:crossAx val="106084992"/>
        <c:crosses val="autoZero"/>
        <c:auto val="1"/>
        <c:lblOffset val="100"/>
        <c:baseTimeUnit val="years"/>
      </c:dateAx>
      <c:valAx>
        <c:axId val="106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73.87</c:v>
                </c:pt>
                <c:pt idx="1">
                  <c:v>74.06</c:v>
                </c:pt>
                <c:pt idx="2">
                  <c:v>74.08</c:v>
                </c:pt>
                <c:pt idx="3">
                  <c:v>74.180000000000007</c:v>
                </c:pt>
                <c:pt idx="4">
                  <c:v>74.349999999999994</c:v>
                </c:pt>
              </c:numCache>
            </c:numRef>
          </c:val>
          <c:extLst xmlns:c16r2="http://schemas.microsoft.com/office/drawing/2015/06/chart">
            <c:ext xmlns:c16="http://schemas.microsoft.com/office/drawing/2014/chart" uri="{C3380CC4-5D6E-409C-BE32-E72D297353CC}">
              <c16:uniqueId val="{00000000-EF9F-41BB-81E5-1F7B92268590}"/>
            </c:ext>
          </c:extLst>
        </c:ser>
        <c:dLbls>
          <c:showLegendKey val="0"/>
          <c:showVal val="0"/>
          <c:showCatName val="0"/>
          <c:showSerName val="0"/>
          <c:showPercent val="0"/>
          <c:showBubbleSize val="0"/>
        </c:dLbls>
        <c:gapWidth val="150"/>
        <c:axId val="106456192"/>
        <c:axId val="10645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F9F-41BB-81E5-1F7B92268590}"/>
            </c:ext>
          </c:extLst>
        </c:ser>
        <c:dLbls>
          <c:showLegendKey val="0"/>
          <c:showVal val="0"/>
          <c:showCatName val="0"/>
          <c:showSerName val="0"/>
          <c:showPercent val="0"/>
          <c:showBubbleSize val="0"/>
        </c:dLbls>
        <c:marker val="1"/>
        <c:smooth val="0"/>
        <c:axId val="106456192"/>
        <c:axId val="106458112"/>
      </c:lineChart>
      <c:dateAx>
        <c:axId val="106456192"/>
        <c:scaling>
          <c:orientation val="minMax"/>
        </c:scaling>
        <c:delete val="1"/>
        <c:axPos val="b"/>
        <c:numFmt formatCode="ge" sourceLinked="1"/>
        <c:majorTickMark val="none"/>
        <c:minorTickMark val="none"/>
        <c:tickLblPos val="none"/>
        <c:crossAx val="106458112"/>
        <c:crosses val="autoZero"/>
        <c:auto val="1"/>
        <c:lblOffset val="100"/>
        <c:baseTimeUnit val="years"/>
      </c:dateAx>
      <c:valAx>
        <c:axId val="1064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101.63</c:v>
                </c:pt>
                <c:pt idx="1">
                  <c:v>101.14</c:v>
                </c:pt>
                <c:pt idx="2">
                  <c:v>100.11</c:v>
                </c:pt>
                <c:pt idx="3">
                  <c:v>100.26</c:v>
                </c:pt>
                <c:pt idx="4">
                  <c:v>100.35</c:v>
                </c:pt>
              </c:numCache>
            </c:numRef>
          </c:val>
          <c:extLst xmlns:c16r2="http://schemas.microsoft.com/office/drawing/2015/06/chart">
            <c:ext xmlns:c16="http://schemas.microsoft.com/office/drawing/2014/chart" uri="{C3380CC4-5D6E-409C-BE32-E72D297353CC}">
              <c16:uniqueId val="{00000000-2918-474D-A5F5-8F09A787CEDC}"/>
            </c:ext>
          </c:extLst>
        </c:ser>
        <c:dLbls>
          <c:showLegendKey val="0"/>
          <c:showVal val="0"/>
          <c:showCatName val="0"/>
          <c:showSerName val="0"/>
          <c:showPercent val="0"/>
          <c:showBubbleSize val="0"/>
        </c:dLbls>
        <c:gapWidth val="150"/>
        <c:axId val="96588928"/>
        <c:axId val="965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2918-474D-A5F5-8F09A787CEDC}"/>
            </c:ext>
          </c:extLst>
        </c:ser>
        <c:dLbls>
          <c:showLegendKey val="0"/>
          <c:showVal val="0"/>
          <c:showCatName val="0"/>
          <c:showSerName val="0"/>
          <c:showPercent val="0"/>
          <c:showBubbleSize val="0"/>
        </c:dLbls>
        <c:marker val="1"/>
        <c:smooth val="0"/>
        <c:axId val="96588928"/>
        <c:axId val="96590848"/>
      </c:lineChart>
      <c:dateAx>
        <c:axId val="96588928"/>
        <c:scaling>
          <c:orientation val="minMax"/>
        </c:scaling>
        <c:delete val="1"/>
        <c:axPos val="b"/>
        <c:numFmt formatCode="ge" sourceLinked="1"/>
        <c:majorTickMark val="none"/>
        <c:minorTickMark val="none"/>
        <c:tickLblPos val="none"/>
        <c:crossAx val="96590848"/>
        <c:crosses val="autoZero"/>
        <c:auto val="1"/>
        <c:lblOffset val="100"/>
        <c:baseTimeUnit val="years"/>
      </c:dateAx>
      <c:valAx>
        <c:axId val="965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2.35</c:v>
                </c:pt>
                <c:pt idx="1">
                  <c:v>4.6900000000000004</c:v>
                </c:pt>
                <c:pt idx="2">
                  <c:v>7.04</c:v>
                </c:pt>
                <c:pt idx="3">
                  <c:v>9.3000000000000007</c:v>
                </c:pt>
                <c:pt idx="4">
                  <c:v>11.66</c:v>
                </c:pt>
              </c:numCache>
            </c:numRef>
          </c:val>
          <c:extLst xmlns:c16r2="http://schemas.microsoft.com/office/drawing/2015/06/chart">
            <c:ext xmlns:c16="http://schemas.microsoft.com/office/drawing/2014/chart" uri="{C3380CC4-5D6E-409C-BE32-E72D297353CC}">
              <c16:uniqueId val="{00000000-10F0-4813-A10C-78529BA4C21D}"/>
            </c:ext>
          </c:extLst>
        </c:ser>
        <c:dLbls>
          <c:showLegendKey val="0"/>
          <c:showVal val="0"/>
          <c:showCatName val="0"/>
          <c:showSerName val="0"/>
          <c:showPercent val="0"/>
          <c:showBubbleSize val="0"/>
        </c:dLbls>
        <c:gapWidth val="150"/>
        <c:axId val="90867200"/>
        <c:axId val="908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10F0-4813-A10C-78529BA4C21D}"/>
            </c:ext>
          </c:extLst>
        </c:ser>
        <c:dLbls>
          <c:showLegendKey val="0"/>
          <c:showVal val="0"/>
          <c:showCatName val="0"/>
          <c:showSerName val="0"/>
          <c:showPercent val="0"/>
          <c:showBubbleSize val="0"/>
        </c:dLbls>
        <c:marker val="1"/>
        <c:smooth val="0"/>
        <c:axId val="90867200"/>
        <c:axId val="90869120"/>
      </c:lineChart>
      <c:dateAx>
        <c:axId val="90867200"/>
        <c:scaling>
          <c:orientation val="minMax"/>
        </c:scaling>
        <c:delete val="1"/>
        <c:axPos val="b"/>
        <c:numFmt formatCode="ge" sourceLinked="1"/>
        <c:majorTickMark val="none"/>
        <c:minorTickMark val="none"/>
        <c:tickLblPos val="none"/>
        <c:crossAx val="90869120"/>
        <c:crosses val="autoZero"/>
        <c:auto val="1"/>
        <c:lblOffset val="100"/>
        <c:baseTimeUnit val="years"/>
      </c:dateAx>
      <c:valAx>
        <c:axId val="908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FA-4777-B29A-1A50459373F8}"/>
            </c:ext>
          </c:extLst>
        </c:ser>
        <c:dLbls>
          <c:showLegendKey val="0"/>
          <c:showVal val="0"/>
          <c:showCatName val="0"/>
          <c:showSerName val="0"/>
          <c:showPercent val="0"/>
          <c:showBubbleSize val="0"/>
        </c:dLbls>
        <c:gapWidth val="150"/>
        <c:axId val="90892160"/>
        <c:axId val="966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F7FA-4777-B29A-1A50459373F8}"/>
            </c:ext>
          </c:extLst>
        </c:ser>
        <c:dLbls>
          <c:showLegendKey val="0"/>
          <c:showVal val="0"/>
          <c:showCatName val="0"/>
          <c:showSerName val="0"/>
          <c:showPercent val="0"/>
          <c:showBubbleSize val="0"/>
        </c:dLbls>
        <c:marker val="1"/>
        <c:smooth val="0"/>
        <c:axId val="90892160"/>
        <c:axId val="96673792"/>
      </c:lineChart>
      <c:dateAx>
        <c:axId val="90892160"/>
        <c:scaling>
          <c:orientation val="minMax"/>
        </c:scaling>
        <c:delete val="1"/>
        <c:axPos val="b"/>
        <c:numFmt formatCode="ge" sourceLinked="1"/>
        <c:majorTickMark val="none"/>
        <c:minorTickMark val="none"/>
        <c:tickLblPos val="none"/>
        <c:crossAx val="96673792"/>
        <c:crosses val="autoZero"/>
        <c:auto val="1"/>
        <c:lblOffset val="100"/>
        <c:baseTimeUnit val="years"/>
      </c:dateAx>
      <c:valAx>
        <c:axId val="966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21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
                  <c:v>0</c:v>
                </c:pt>
                <c:pt idx="1">
                  <c:v>16.95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F41-4B19-BEA5-FC4C1455FF4A}"/>
            </c:ext>
          </c:extLst>
        </c:ser>
        <c:dLbls>
          <c:showLegendKey val="0"/>
          <c:showVal val="0"/>
          <c:showCatName val="0"/>
          <c:showSerName val="0"/>
          <c:showPercent val="0"/>
          <c:showBubbleSize val="0"/>
        </c:dLbls>
        <c:gapWidth val="150"/>
        <c:axId val="96704768"/>
        <c:axId val="967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EF41-4B19-BEA5-FC4C1455FF4A}"/>
            </c:ext>
          </c:extLst>
        </c:ser>
        <c:dLbls>
          <c:showLegendKey val="0"/>
          <c:showVal val="0"/>
          <c:showCatName val="0"/>
          <c:showSerName val="0"/>
          <c:showPercent val="0"/>
          <c:showBubbleSize val="0"/>
        </c:dLbls>
        <c:marker val="1"/>
        <c:smooth val="0"/>
        <c:axId val="96704768"/>
        <c:axId val="96719232"/>
      </c:lineChart>
      <c:dateAx>
        <c:axId val="96704768"/>
        <c:scaling>
          <c:orientation val="minMax"/>
        </c:scaling>
        <c:delete val="1"/>
        <c:axPos val="b"/>
        <c:numFmt formatCode="ge" sourceLinked="1"/>
        <c:majorTickMark val="none"/>
        <c:minorTickMark val="none"/>
        <c:tickLblPos val="none"/>
        <c:crossAx val="96719232"/>
        <c:crosses val="autoZero"/>
        <c:auto val="1"/>
        <c:lblOffset val="100"/>
        <c:baseTimeUnit val="years"/>
      </c:dateAx>
      <c:valAx>
        <c:axId val="967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86.69</c:v>
                </c:pt>
                <c:pt idx="1">
                  <c:v>76.08</c:v>
                </c:pt>
                <c:pt idx="2">
                  <c:v>77.180000000000007</c:v>
                </c:pt>
                <c:pt idx="3">
                  <c:v>80.08</c:v>
                </c:pt>
                <c:pt idx="4">
                  <c:v>76.03</c:v>
                </c:pt>
              </c:numCache>
            </c:numRef>
          </c:val>
          <c:extLst xmlns:c16r2="http://schemas.microsoft.com/office/drawing/2015/06/chart">
            <c:ext xmlns:c16="http://schemas.microsoft.com/office/drawing/2014/chart" uri="{C3380CC4-5D6E-409C-BE32-E72D297353CC}">
              <c16:uniqueId val="{00000000-B87B-46D1-B6D5-984628B3A7FB}"/>
            </c:ext>
          </c:extLst>
        </c:ser>
        <c:dLbls>
          <c:showLegendKey val="0"/>
          <c:showVal val="0"/>
          <c:showCatName val="0"/>
          <c:showSerName val="0"/>
          <c:showPercent val="0"/>
          <c:showBubbleSize val="0"/>
        </c:dLbls>
        <c:gapWidth val="150"/>
        <c:axId val="96738304"/>
        <c:axId val="9675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B87B-46D1-B6D5-984628B3A7FB}"/>
            </c:ext>
          </c:extLst>
        </c:ser>
        <c:dLbls>
          <c:showLegendKey val="0"/>
          <c:showVal val="0"/>
          <c:showCatName val="0"/>
          <c:showSerName val="0"/>
          <c:showPercent val="0"/>
          <c:showBubbleSize val="0"/>
        </c:dLbls>
        <c:marker val="1"/>
        <c:smooth val="0"/>
        <c:axId val="96738304"/>
        <c:axId val="96756864"/>
      </c:lineChart>
      <c:dateAx>
        <c:axId val="96738304"/>
        <c:scaling>
          <c:orientation val="minMax"/>
        </c:scaling>
        <c:delete val="1"/>
        <c:axPos val="b"/>
        <c:numFmt formatCode="ge" sourceLinked="1"/>
        <c:majorTickMark val="none"/>
        <c:minorTickMark val="none"/>
        <c:tickLblPos val="none"/>
        <c:crossAx val="96756864"/>
        <c:crosses val="autoZero"/>
        <c:auto val="1"/>
        <c:lblOffset val="100"/>
        <c:baseTimeUnit val="years"/>
      </c:dateAx>
      <c:valAx>
        <c:axId val="967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1506.88</c:v>
                </c:pt>
                <c:pt idx="1">
                  <c:v>2368.7199999999998</c:v>
                </c:pt>
                <c:pt idx="2">
                  <c:v>2343.29</c:v>
                </c:pt>
                <c:pt idx="3">
                  <c:v>2947.99</c:v>
                </c:pt>
                <c:pt idx="4">
                  <c:v>2929.77</c:v>
                </c:pt>
              </c:numCache>
            </c:numRef>
          </c:val>
          <c:extLst xmlns:c16r2="http://schemas.microsoft.com/office/drawing/2015/06/chart">
            <c:ext xmlns:c16="http://schemas.microsoft.com/office/drawing/2014/chart" uri="{C3380CC4-5D6E-409C-BE32-E72D297353CC}">
              <c16:uniqueId val="{00000000-59A4-44B7-9243-CD4EB6A95295}"/>
            </c:ext>
          </c:extLst>
        </c:ser>
        <c:dLbls>
          <c:showLegendKey val="0"/>
          <c:showVal val="0"/>
          <c:showCatName val="0"/>
          <c:showSerName val="0"/>
          <c:showPercent val="0"/>
          <c:showBubbleSize val="0"/>
        </c:dLbls>
        <c:gapWidth val="150"/>
        <c:axId val="96783744"/>
        <c:axId val="9679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59A4-44B7-9243-CD4EB6A95295}"/>
            </c:ext>
          </c:extLst>
        </c:ser>
        <c:dLbls>
          <c:showLegendKey val="0"/>
          <c:showVal val="0"/>
          <c:showCatName val="0"/>
          <c:showSerName val="0"/>
          <c:showPercent val="0"/>
          <c:showBubbleSize val="0"/>
        </c:dLbls>
        <c:marker val="1"/>
        <c:smooth val="0"/>
        <c:axId val="96783744"/>
        <c:axId val="96790016"/>
      </c:lineChart>
      <c:dateAx>
        <c:axId val="96783744"/>
        <c:scaling>
          <c:orientation val="minMax"/>
        </c:scaling>
        <c:delete val="1"/>
        <c:axPos val="b"/>
        <c:numFmt formatCode="ge" sourceLinked="1"/>
        <c:majorTickMark val="none"/>
        <c:minorTickMark val="none"/>
        <c:tickLblPos val="none"/>
        <c:crossAx val="96790016"/>
        <c:crosses val="autoZero"/>
        <c:auto val="1"/>
        <c:lblOffset val="100"/>
        <c:baseTimeUnit val="years"/>
      </c:dateAx>
      <c:valAx>
        <c:axId val="967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100.3</c:v>
                </c:pt>
                <c:pt idx="1">
                  <c:v>87.3</c:v>
                </c:pt>
                <c:pt idx="2">
                  <c:v>93.07</c:v>
                </c:pt>
                <c:pt idx="3">
                  <c:v>83.23</c:v>
                </c:pt>
                <c:pt idx="4">
                  <c:v>82.97</c:v>
                </c:pt>
              </c:numCache>
            </c:numRef>
          </c:val>
          <c:extLst xmlns:c16r2="http://schemas.microsoft.com/office/drawing/2015/06/chart">
            <c:ext xmlns:c16="http://schemas.microsoft.com/office/drawing/2014/chart" uri="{C3380CC4-5D6E-409C-BE32-E72D297353CC}">
              <c16:uniqueId val="{00000000-3E11-427A-9ADB-1269D08D34BE}"/>
            </c:ext>
          </c:extLst>
        </c:ser>
        <c:dLbls>
          <c:showLegendKey val="0"/>
          <c:showVal val="0"/>
          <c:showCatName val="0"/>
          <c:showSerName val="0"/>
          <c:showPercent val="0"/>
          <c:showBubbleSize val="0"/>
        </c:dLbls>
        <c:gapWidth val="150"/>
        <c:axId val="106000384"/>
        <c:axId val="1060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E11-427A-9ADB-1269D08D34BE}"/>
            </c:ext>
          </c:extLst>
        </c:ser>
        <c:dLbls>
          <c:showLegendKey val="0"/>
          <c:showVal val="0"/>
          <c:showCatName val="0"/>
          <c:showSerName val="0"/>
          <c:showPercent val="0"/>
          <c:showBubbleSize val="0"/>
        </c:dLbls>
        <c:marker val="1"/>
        <c:smooth val="0"/>
        <c:axId val="106000384"/>
        <c:axId val="106002304"/>
      </c:lineChart>
      <c:dateAx>
        <c:axId val="106000384"/>
        <c:scaling>
          <c:orientation val="minMax"/>
        </c:scaling>
        <c:delete val="1"/>
        <c:axPos val="b"/>
        <c:numFmt formatCode="ge" sourceLinked="1"/>
        <c:majorTickMark val="none"/>
        <c:minorTickMark val="none"/>
        <c:tickLblPos val="none"/>
        <c:crossAx val="106002304"/>
        <c:crosses val="autoZero"/>
        <c:auto val="1"/>
        <c:lblOffset val="100"/>
        <c:baseTimeUnit val="years"/>
      </c:dateAx>
      <c:valAx>
        <c:axId val="1060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167.82</c:v>
                </c:pt>
                <c:pt idx="1">
                  <c:v>201.28</c:v>
                </c:pt>
                <c:pt idx="2">
                  <c:v>190.31</c:v>
                </c:pt>
                <c:pt idx="3">
                  <c:v>212.39</c:v>
                </c:pt>
                <c:pt idx="4">
                  <c:v>213.7</c:v>
                </c:pt>
              </c:numCache>
            </c:numRef>
          </c:val>
          <c:extLst xmlns:c16r2="http://schemas.microsoft.com/office/drawing/2015/06/chart">
            <c:ext xmlns:c16="http://schemas.microsoft.com/office/drawing/2014/chart" uri="{C3380CC4-5D6E-409C-BE32-E72D297353CC}">
              <c16:uniqueId val="{00000000-9E7E-4D8A-91D5-39321DFBDB81}"/>
            </c:ext>
          </c:extLst>
        </c:ser>
        <c:dLbls>
          <c:showLegendKey val="0"/>
          <c:showVal val="0"/>
          <c:showCatName val="0"/>
          <c:showSerName val="0"/>
          <c:showPercent val="0"/>
          <c:showBubbleSize val="0"/>
        </c:dLbls>
        <c:gapWidth val="150"/>
        <c:axId val="106041728"/>
        <c:axId val="1060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9E7E-4D8A-91D5-39321DFBDB81}"/>
            </c:ext>
          </c:extLst>
        </c:ser>
        <c:dLbls>
          <c:showLegendKey val="0"/>
          <c:showVal val="0"/>
          <c:showCatName val="0"/>
          <c:showSerName val="0"/>
          <c:showPercent val="0"/>
          <c:showBubbleSize val="0"/>
        </c:dLbls>
        <c:marker val="1"/>
        <c:smooth val="0"/>
        <c:axId val="106041728"/>
        <c:axId val="106043648"/>
      </c:lineChart>
      <c:dateAx>
        <c:axId val="106041728"/>
        <c:scaling>
          <c:orientation val="minMax"/>
        </c:scaling>
        <c:delete val="1"/>
        <c:axPos val="b"/>
        <c:numFmt formatCode="ge" sourceLinked="1"/>
        <c:majorTickMark val="none"/>
        <c:minorTickMark val="none"/>
        <c:tickLblPos val="none"/>
        <c:crossAx val="106043648"/>
        <c:crosses val="autoZero"/>
        <c:auto val="1"/>
        <c:lblOffset val="100"/>
        <c:baseTimeUnit val="years"/>
      </c:dateAx>
      <c:valAx>
        <c:axId val="1060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E47" zoomScale="70" zoomScaleNormal="70" workbookViewId="0">
      <selection activeCell="CA58" sqref="C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長野県　箕輪町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1">
        <f>データ!S6</f>
        <v>25000</v>
      </c>
      <c r="AM8" s="61"/>
      <c r="AN8" s="61"/>
      <c r="AO8" s="61"/>
      <c r="AP8" s="61"/>
      <c r="AQ8" s="61"/>
      <c r="AR8" s="61"/>
      <c r="AS8" s="61"/>
      <c r="AT8" s="60">
        <f>データ!T6</f>
        <v>85.91</v>
      </c>
      <c r="AU8" s="60"/>
      <c r="AV8" s="60"/>
      <c r="AW8" s="60"/>
      <c r="AX8" s="60"/>
      <c r="AY8" s="60"/>
      <c r="AZ8" s="60"/>
      <c r="BA8" s="60"/>
      <c r="BB8" s="60">
        <f>データ!U6</f>
        <v>291</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10" t="s">
        <v>21</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f>データ!O6</f>
        <v>45.17</v>
      </c>
      <c r="J10" s="60"/>
      <c r="K10" s="60"/>
      <c r="L10" s="60"/>
      <c r="M10" s="60"/>
      <c r="N10" s="60"/>
      <c r="O10" s="60"/>
      <c r="P10" s="60">
        <f>データ!P6</f>
        <v>27.35</v>
      </c>
      <c r="Q10" s="60"/>
      <c r="R10" s="60"/>
      <c r="S10" s="60"/>
      <c r="T10" s="60"/>
      <c r="U10" s="60"/>
      <c r="V10" s="60"/>
      <c r="W10" s="60">
        <f>データ!Q6</f>
        <v>81.709999999999994</v>
      </c>
      <c r="X10" s="60"/>
      <c r="Y10" s="60"/>
      <c r="Z10" s="60"/>
      <c r="AA10" s="60"/>
      <c r="AB10" s="60"/>
      <c r="AC10" s="60"/>
      <c r="AD10" s="61">
        <f>データ!R6</f>
        <v>3456</v>
      </c>
      <c r="AE10" s="61"/>
      <c r="AF10" s="61"/>
      <c r="AG10" s="61"/>
      <c r="AH10" s="61"/>
      <c r="AI10" s="61"/>
      <c r="AJ10" s="61"/>
      <c r="AK10" s="2"/>
      <c r="AL10" s="61">
        <f>データ!V6</f>
        <v>6831</v>
      </c>
      <c r="AM10" s="61"/>
      <c r="AN10" s="61"/>
      <c r="AO10" s="61"/>
      <c r="AP10" s="61"/>
      <c r="AQ10" s="61"/>
      <c r="AR10" s="61"/>
      <c r="AS10" s="61"/>
      <c r="AT10" s="60">
        <f>データ!W6</f>
        <v>2.93</v>
      </c>
      <c r="AU10" s="60"/>
      <c r="AV10" s="60"/>
      <c r="AW10" s="60"/>
      <c r="AX10" s="60"/>
      <c r="AY10" s="60"/>
      <c r="AZ10" s="60"/>
      <c r="BA10" s="60"/>
      <c r="BB10" s="60">
        <f>データ!X6</f>
        <v>2331.4</v>
      </c>
      <c r="BC10" s="60"/>
      <c r="BD10" s="60"/>
      <c r="BE10" s="60"/>
      <c r="BF10" s="60"/>
      <c r="BG10" s="60"/>
      <c r="BH10" s="60"/>
      <c r="BI10" s="60"/>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AGcP23WkXxpmHwOer2tST4hr+PYrGIyd8HUZakr8NbLmrIBM75ypiHE+HKBs3uesOnzCDCHkG+Fu+wE2wtPuNw==" saltValue="u6UT7J8qGIK1E9zDszdb1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U1" workbookViewId="0">
      <selection activeCell="EH6" sqref="EH6"/>
    </sheetView>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203831</v>
      </c>
      <c r="D6" s="33">
        <f t="shared" si="3"/>
        <v>46</v>
      </c>
      <c r="E6" s="33">
        <f t="shared" si="3"/>
        <v>17</v>
      </c>
      <c r="F6" s="33">
        <f t="shared" si="3"/>
        <v>4</v>
      </c>
      <c r="G6" s="33">
        <f t="shared" si="3"/>
        <v>0</v>
      </c>
      <c r="H6" s="33" t="str">
        <f t="shared" si="3"/>
        <v>長野県　箕輪町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45.17</v>
      </c>
      <c r="P6" s="34">
        <f t="shared" si="3"/>
        <v>27.35</v>
      </c>
      <c r="Q6" s="34">
        <f t="shared" si="3"/>
        <v>81.709999999999994</v>
      </c>
      <c r="R6" s="34">
        <f t="shared" si="3"/>
        <v>3456</v>
      </c>
      <c r="S6" s="34">
        <f t="shared" si="3"/>
        <v>25000</v>
      </c>
      <c r="T6" s="34">
        <f t="shared" si="3"/>
        <v>85.91</v>
      </c>
      <c r="U6" s="34">
        <f t="shared" si="3"/>
        <v>291</v>
      </c>
      <c r="V6" s="34">
        <f t="shared" si="3"/>
        <v>6831</v>
      </c>
      <c r="W6" s="34">
        <f t="shared" si="3"/>
        <v>2.93</v>
      </c>
      <c r="X6" s="34">
        <f t="shared" si="3"/>
        <v>2331.4</v>
      </c>
      <c r="Y6" s="35">
        <f>IF(Y7="",NA(),Y7)</f>
        <v>101.63</v>
      </c>
      <c r="Z6" s="35">
        <f t="shared" ref="Z6:AH6" si="4">IF(Z7="",NA(),Z7)</f>
        <v>101.14</v>
      </c>
      <c r="AA6" s="35">
        <f t="shared" si="4"/>
        <v>100.11</v>
      </c>
      <c r="AB6" s="35">
        <f t="shared" si="4"/>
        <v>100.26</v>
      </c>
      <c r="AC6" s="35">
        <f t="shared" si="4"/>
        <v>100.35</v>
      </c>
      <c r="AD6" s="35">
        <f t="shared" si="4"/>
        <v>95.59</v>
      </c>
      <c r="AE6" s="35">
        <f t="shared" si="4"/>
        <v>101.24</v>
      </c>
      <c r="AF6" s="35">
        <f t="shared" si="4"/>
        <v>100.94</v>
      </c>
      <c r="AG6" s="35">
        <f t="shared" si="4"/>
        <v>100.85</v>
      </c>
      <c r="AH6" s="35">
        <f t="shared" si="4"/>
        <v>102.13</v>
      </c>
      <c r="AI6" s="34" t="str">
        <f>IF(AI7="","",IF(AI7="-","【-】","【"&amp;SUBSTITUTE(TEXT(AI7,"#,##0.00"),"-","△")&amp;"】"))</f>
        <v>【102.38】</v>
      </c>
      <c r="AJ6" s="34">
        <f>IF(AJ7="",NA(),AJ7)</f>
        <v>0</v>
      </c>
      <c r="AK6" s="35">
        <f t="shared" ref="AK6:AS6" si="5">IF(AK7="",NA(),AK7)</f>
        <v>16.95</v>
      </c>
      <c r="AL6" s="34">
        <f t="shared" si="5"/>
        <v>0</v>
      </c>
      <c r="AM6" s="34">
        <f t="shared" si="5"/>
        <v>0</v>
      </c>
      <c r="AN6" s="34">
        <f t="shared" si="5"/>
        <v>0</v>
      </c>
      <c r="AO6" s="35">
        <f t="shared" si="5"/>
        <v>137.81</v>
      </c>
      <c r="AP6" s="35">
        <f t="shared" si="5"/>
        <v>184.13</v>
      </c>
      <c r="AQ6" s="35">
        <f t="shared" si="5"/>
        <v>101.85</v>
      </c>
      <c r="AR6" s="35">
        <f t="shared" si="5"/>
        <v>110.77</v>
      </c>
      <c r="AS6" s="35">
        <f t="shared" si="5"/>
        <v>109.51</v>
      </c>
      <c r="AT6" s="34" t="str">
        <f>IF(AT7="","",IF(AT7="-","【-】","【"&amp;SUBSTITUTE(TEXT(AT7,"#,##0.00"),"-","△")&amp;"】"))</f>
        <v>【102.97】</v>
      </c>
      <c r="AU6" s="35">
        <f>IF(AU7="",NA(),AU7)</f>
        <v>86.69</v>
      </c>
      <c r="AV6" s="35">
        <f t="shared" ref="AV6:BD6" si="6">IF(AV7="",NA(),AV7)</f>
        <v>76.08</v>
      </c>
      <c r="AW6" s="35">
        <f t="shared" si="6"/>
        <v>77.180000000000007</v>
      </c>
      <c r="AX6" s="35">
        <f t="shared" si="6"/>
        <v>80.08</v>
      </c>
      <c r="AY6" s="35">
        <f t="shared" si="6"/>
        <v>76.03</v>
      </c>
      <c r="AZ6" s="35">
        <f t="shared" si="6"/>
        <v>189.4</v>
      </c>
      <c r="BA6" s="35">
        <f t="shared" si="6"/>
        <v>63.22</v>
      </c>
      <c r="BB6" s="35">
        <f t="shared" si="6"/>
        <v>49.07</v>
      </c>
      <c r="BC6" s="35">
        <f t="shared" si="6"/>
        <v>46.78</v>
      </c>
      <c r="BD6" s="35">
        <f t="shared" si="6"/>
        <v>47.44</v>
      </c>
      <c r="BE6" s="34" t="str">
        <f>IF(BE7="","",IF(BE7="-","【-】","【"&amp;SUBSTITUTE(TEXT(BE7,"#,##0.00"),"-","△")&amp;"】"))</f>
        <v>【54.73】</v>
      </c>
      <c r="BF6" s="35">
        <f>IF(BF7="",NA(),BF7)</f>
        <v>1506.88</v>
      </c>
      <c r="BG6" s="35">
        <f t="shared" ref="BG6:BO6" si="7">IF(BG7="",NA(),BG7)</f>
        <v>2368.7199999999998</v>
      </c>
      <c r="BH6" s="35">
        <f t="shared" si="7"/>
        <v>2343.29</v>
      </c>
      <c r="BI6" s="35">
        <f t="shared" si="7"/>
        <v>2947.99</v>
      </c>
      <c r="BJ6" s="35">
        <f t="shared" si="7"/>
        <v>2929.77</v>
      </c>
      <c r="BK6" s="35">
        <f t="shared" si="7"/>
        <v>1554.05</v>
      </c>
      <c r="BL6" s="35">
        <f t="shared" si="7"/>
        <v>1436</v>
      </c>
      <c r="BM6" s="35">
        <f t="shared" si="7"/>
        <v>1434.89</v>
      </c>
      <c r="BN6" s="35">
        <f t="shared" si="7"/>
        <v>1298.9100000000001</v>
      </c>
      <c r="BO6" s="35">
        <f t="shared" si="7"/>
        <v>1243.71</v>
      </c>
      <c r="BP6" s="34" t="str">
        <f>IF(BP7="","",IF(BP7="-","【-】","【"&amp;SUBSTITUTE(TEXT(BP7,"#,##0.00"),"-","△")&amp;"】"))</f>
        <v>【1,225.44】</v>
      </c>
      <c r="BQ6" s="35">
        <f>IF(BQ7="",NA(),BQ7)</f>
        <v>100.3</v>
      </c>
      <c r="BR6" s="35">
        <f t="shared" ref="BR6:BZ6" si="8">IF(BR7="",NA(),BR7)</f>
        <v>87.3</v>
      </c>
      <c r="BS6" s="35">
        <f t="shared" si="8"/>
        <v>93.07</v>
      </c>
      <c r="BT6" s="35">
        <f t="shared" si="8"/>
        <v>83.23</v>
      </c>
      <c r="BU6" s="35">
        <f t="shared" si="8"/>
        <v>82.97</v>
      </c>
      <c r="BV6" s="35">
        <f t="shared" si="8"/>
        <v>53.01</v>
      </c>
      <c r="BW6" s="35">
        <f t="shared" si="8"/>
        <v>66.56</v>
      </c>
      <c r="BX6" s="35">
        <f t="shared" si="8"/>
        <v>66.22</v>
      </c>
      <c r="BY6" s="35">
        <f t="shared" si="8"/>
        <v>69.87</v>
      </c>
      <c r="BZ6" s="35">
        <f t="shared" si="8"/>
        <v>74.3</v>
      </c>
      <c r="CA6" s="34" t="str">
        <f>IF(CA7="","",IF(CA7="-","【-】","【"&amp;SUBSTITUTE(TEXT(CA7,"#,##0.00"),"-","△")&amp;"】"))</f>
        <v>【75.58】</v>
      </c>
      <c r="CB6" s="35">
        <f>IF(CB7="",NA(),CB7)</f>
        <v>167.82</v>
      </c>
      <c r="CC6" s="35">
        <f t="shared" ref="CC6:CK6" si="9">IF(CC7="",NA(),CC7)</f>
        <v>201.28</v>
      </c>
      <c r="CD6" s="35">
        <f t="shared" si="9"/>
        <v>190.31</v>
      </c>
      <c r="CE6" s="35">
        <f t="shared" si="9"/>
        <v>212.39</v>
      </c>
      <c r="CF6" s="35">
        <f t="shared" si="9"/>
        <v>213.7</v>
      </c>
      <c r="CG6" s="35">
        <f t="shared" si="9"/>
        <v>299.39</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36.200000000000003</v>
      </c>
      <c r="CS6" s="35">
        <f t="shared" si="10"/>
        <v>43.58</v>
      </c>
      <c r="CT6" s="35">
        <f t="shared" si="10"/>
        <v>41.35</v>
      </c>
      <c r="CU6" s="35">
        <f t="shared" si="10"/>
        <v>42.9</v>
      </c>
      <c r="CV6" s="35">
        <f t="shared" si="10"/>
        <v>43.36</v>
      </c>
      <c r="CW6" s="34" t="str">
        <f>IF(CW7="","",IF(CW7="-","【-】","【"&amp;SUBSTITUTE(TEXT(CW7,"#,##0.00"),"-","△")&amp;"】"))</f>
        <v>【42.66】</v>
      </c>
      <c r="CX6" s="35">
        <f>IF(CX7="",NA(),CX7)</f>
        <v>73.87</v>
      </c>
      <c r="CY6" s="35">
        <f t="shared" ref="CY6:DG6" si="11">IF(CY7="",NA(),CY7)</f>
        <v>74.06</v>
      </c>
      <c r="CZ6" s="35">
        <f t="shared" si="11"/>
        <v>74.08</v>
      </c>
      <c r="DA6" s="35">
        <f t="shared" si="11"/>
        <v>74.180000000000007</v>
      </c>
      <c r="DB6" s="35">
        <f t="shared" si="11"/>
        <v>74.349999999999994</v>
      </c>
      <c r="DC6" s="35">
        <f t="shared" si="11"/>
        <v>71.069999999999993</v>
      </c>
      <c r="DD6" s="35">
        <f t="shared" si="11"/>
        <v>82.35</v>
      </c>
      <c r="DE6" s="35">
        <f t="shared" si="11"/>
        <v>82.9</v>
      </c>
      <c r="DF6" s="35">
        <f t="shared" si="11"/>
        <v>83.5</v>
      </c>
      <c r="DG6" s="35">
        <f t="shared" si="11"/>
        <v>83.06</v>
      </c>
      <c r="DH6" s="34" t="str">
        <f>IF(DH7="","",IF(DH7="-","【-】","【"&amp;SUBSTITUTE(TEXT(DH7,"#,##0.00"),"-","△")&amp;"】"))</f>
        <v>【82.67】</v>
      </c>
      <c r="DI6" s="35">
        <f>IF(DI7="",NA(),DI7)</f>
        <v>2.35</v>
      </c>
      <c r="DJ6" s="35">
        <f t="shared" ref="DJ6:DR6" si="12">IF(DJ7="",NA(),DJ7)</f>
        <v>4.6900000000000004</v>
      </c>
      <c r="DK6" s="35">
        <f t="shared" si="12"/>
        <v>7.04</v>
      </c>
      <c r="DL6" s="35">
        <f t="shared" si="12"/>
        <v>9.3000000000000007</v>
      </c>
      <c r="DM6" s="35">
        <f t="shared" si="12"/>
        <v>11.66</v>
      </c>
      <c r="DN6" s="35">
        <f t="shared" si="12"/>
        <v>6.66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203831</v>
      </c>
      <c r="D7" s="37">
        <v>46</v>
      </c>
      <c r="E7" s="37">
        <v>17</v>
      </c>
      <c r="F7" s="37">
        <v>4</v>
      </c>
      <c r="G7" s="37">
        <v>0</v>
      </c>
      <c r="H7" s="37" t="s">
        <v>108</v>
      </c>
      <c r="I7" s="37" t="s">
        <v>109</v>
      </c>
      <c r="J7" s="37" t="s">
        <v>110</v>
      </c>
      <c r="K7" s="37" t="s">
        <v>111</v>
      </c>
      <c r="L7" s="37" t="s">
        <v>112</v>
      </c>
      <c r="M7" s="37" t="s">
        <v>113</v>
      </c>
      <c r="N7" s="38" t="s">
        <v>114</v>
      </c>
      <c r="O7" s="38">
        <v>45.17</v>
      </c>
      <c r="P7" s="38">
        <v>27.35</v>
      </c>
      <c r="Q7" s="38">
        <v>81.709999999999994</v>
      </c>
      <c r="R7" s="38">
        <v>3456</v>
      </c>
      <c r="S7" s="38">
        <v>25000</v>
      </c>
      <c r="T7" s="38">
        <v>85.91</v>
      </c>
      <c r="U7" s="38">
        <v>291</v>
      </c>
      <c r="V7" s="38">
        <v>6831</v>
      </c>
      <c r="W7" s="38">
        <v>2.93</v>
      </c>
      <c r="X7" s="38">
        <v>2331.4</v>
      </c>
      <c r="Y7" s="38">
        <v>101.63</v>
      </c>
      <c r="Z7" s="38">
        <v>101.14</v>
      </c>
      <c r="AA7" s="38">
        <v>100.11</v>
      </c>
      <c r="AB7" s="38">
        <v>100.26</v>
      </c>
      <c r="AC7" s="38">
        <v>100.35</v>
      </c>
      <c r="AD7" s="38">
        <v>95.59</v>
      </c>
      <c r="AE7" s="38">
        <v>101.24</v>
      </c>
      <c r="AF7" s="38">
        <v>100.94</v>
      </c>
      <c r="AG7" s="38">
        <v>100.85</v>
      </c>
      <c r="AH7" s="38">
        <v>102.13</v>
      </c>
      <c r="AI7" s="38">
        <v>102.38</v>
      </c>
      <c r="AJ7" s="38">
        <v>0</v>
      </c>
      <c r="AK7" s="38">
        <v>16.95</v>
      </c>
      <c r="AL7" s="38">
        <v>0</v>
      </c>
      <c r="AM7" s="38">
        <v>0</v>
      </c>
      <c r="AN7" s="38">
        <v>0</v>
      </c>
      <c r="AO7" s="38">
        <v>137.81</v>
      </c>
      <c r="AP7" s="38">
        <v>184.13</v>
      </c>
      <c r="AQ7" s="38">
        <v>101.85</v>
      </c>
      <c r="AR7" s="38">
        <v>110.77</v>
      </c>
      <c r="AS7" s="38">
        <v>109.51</v>
      </c>
      <c r="AT7" s="38">
        <v>102.97</v>
      </c>
      <c r="AU7" s="38">
        <v>86.69</v>
      </c>
      <c r="AV7" s="38">
        <v>76.08</v>
      </c>
      <c r="AW7" s="38">
        <v>77.180000000000007</v>
      </c>
      <c r="AX7" s="38">
        <v>80.08</v>
      </c>
      <c r="AY7" s="38">
        <v>76.03</v>
      </c>
      <c r="AZ7" s="38">
        <v>189.4</v>
      </c>
      <c r="BA7" s="38">
        <v>63.22</v>
      </c>
      <c r="BB7" s="38">
        <v>49.07</v>
      </c>
      <c r="BC7" s="38">
        <v>46.78</v>
      </c>
      <c r="BD7" s="38">
        <v>47.44</v>
      </c>
      <c r="BE7" s="38">
        <v>54.73</v>
      </c>
      <c r="BF7" s="38">
        <v>1506.88</v>
      </c>
      <c r="BG7" s="38">
        <v>2368.7199999999998</v>
      </c>
      <c r="BH7" s="38">
        <v>2343.29</v>
      </c>
      <c r="BI7" s="38">
        <v>2947.99</v>
      </c>
      <c r="BJ7" s="38">
        <v>2929.77</v>
      </c>
      <c r="BK7" s="38">
        <v>1554.05</v>
      </c>
      <c r="BL7" s="38">
        <v>1436</v>
      </c>
      <c r="BM7" s="38">
        <v>1434.89</v>
      </c>
      <c r="BN7" s="38">
        <v>1298.9100000000001</v>
      </c>
      <c r="BO7" s="38">
        <v>1243.71</v>
      </c>
      <c r="BP7" s="38">
        <v>1225.44</v>
      </c>
      <c r="BQ7" s="38">
        <v>100.3</v>
      </c>
      <c r="BR7" s="38">
        <v>87.3</v>
      </c>
      <c r="BS7" s="38">
        <v>93.07</v>
      </c>
      <c r="BT7" s="38">
        <v>83.23</v>
      </c>
      <c r="BU7" s="38">
        <v>82.97</v>
      </c>
      <c r="BV7" s="38">
        <v>53.01</v>
      </c>
      <c r="BW7" s="38">
        <v>66.56</v>
      </c>
      <c r="BX7" s="38">
        <v>66.22</v>
      </c>
      <c r="BY7" s="38">
        <v>69.87</v>
      </c>
      <c r="BZ7" s="38">
        <v>74.3</v>
      </c>
      <c r="CA7" s="38">
        <v>75.58</v>
      </c>
      <c r="CB7" s="38">
        <v>167.82</v>
      </c>
      <c r="CC7" s="38">
        <v>201.28</v>
      </c>
      <c r="CD7" s="38">
        <v>190.31</v>
      </c>
      <c r="CE7" s="38">
        <v>212.39</v>
      </c>
      <c r="CF7" s="38">
        <v>213.7</v>
      </c>
      <c r="CG7" s="38">
        <v>299.39</v>
      </c>
      <c r="CH7" s="38">
        <v>244.29</v>
      </c>
      <c r="CI7" s="38">
        <v>246.72</v>
      </c>
      <c r="CJ7" s="38">
        <v>234.96</v>
      </c>
      <c r="CK7" s="38">
        <v>221.81</v>
      </c>
      <c r="CL7" s="38">
        <v>215.23</v>
      </c>
      <c r="CM7" s="38" t="s">
        <v>114</v>
      </c>
      <c r="CN7" s="38" t="s">
        <v>114</v>
      </c>
      <c r="CO7" s="38" t="s">
        <v>114</v>
      </c>
      <c r="CP7" s="38" t="s">
        <v>114</v>
      </c>
      <c r="CQ7" s="38" t="s">
        <v>114</v>
      </c>
      <c r="CR7" s="38">
        <v>36.200000000000003</v>
      </c>
      <c r="CS7" s="38">
        <v>43.58</v>
      </c>
      <c r="CT7" s="38">
        <v>41.35</v>
      </c>
      <c r="CU7" s="38">
        <v>42.9</v>
      </c>
      <c r="CV7" s="38">
        <v>43.36</v>
      </c>
      <c r="CW7" s="38">
        <v>42.66</v>
      </c>
      <c r="CX7" s="38">
        <v>73.87</v>
      </c>
      <c r="CY7" s="38">
        <v>74.06</v>
      </c>
      <c r="CZ7" s="38">
        <v>74.08</v>
      </c>
      <c r="DA7" s="38">
        <v>74.180000000000007</v>
      </c>
      <c r="DB7" s="38">
        <v>74.349999999999994</v>
      </c>
      <c r="DC7" s="38">
        <v>71.069999999999993</v>
      </c>
      <c r="DD7" s="38">
        <v>82.35</v>
      </c>
      <c r="DE7" s="38">
        <v>82.9</v>
      </c>
      <c r="DF7" s="38">
        <v>83.5</v>
      </c>
      <c r="DG7" s="38">
        <v>83.06</v>
      </c>
      <c r="DH7" s="38">
        <v>82.67</v>
      </c>
      <c r="DI7" s="38">
        <v>2.35</v>
      </c>
      <c r="DJ7" s="38">
        <v>4.6900000000000004</v>
      </c>
      <c r="DK7" s="38">
        <v>7.04</v>
      </c>
      <c r="DL7" s="38">
        <v>9.3000000000000007</v>
      </c>
      <c r="DM7" s="38">
        <v>11.66</v>
      </c>
      <c r="DN7" s="38">
        <v>6.66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7.0000000000000007E-2</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永井宏明</cp:lastModifiedBy>
  <dcterms:created xsi:type="dcterms:W3CDTF">2018-12-03T08:53:09Z</dcterms:created>
  <dcterms:modified xsi:type="dcterms:W3CDTF">2019-03-01T04:51:35Z</dcterms:modified>
  <cp:category/>
</cp:coreProperties>
</file>