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wZXu/TUOTUKCeU+ApymRkHDDSOh2EQvjeEUw+goyNaIv3KIODSpsiTapdEQlRFAhuXfV8l9Vk80F+D4iQPoMA==" workbookSaltValue="eSp5WgflzEhKQvwHJYIX7g==" workbookSpinCount="100000" lockStructure="1"/>
  <bookViews>
    <workbookView xWindow="7665" yWindow="-15" windowWidth="7710" windowHeight="8040"/>
  </bookViews>
  <sheets>
    <sheet name="法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<sst xmlns="http://schemas.openxmlformats.org/spreadsheetml/2006/main" count="220" uniqueCount="107">
  <si>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</si>
  <si>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</si>
  <si>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</si>
  <si>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</si>
  <si>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</si>
  <si>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</si>
  <si>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</si>
  <si>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</si>
  <si>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</si>
  <si>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</si>
  <si>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</si>
  <si>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</si>
  <si>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</si>
  <si>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</si>
  <si>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</si>
  <si>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</si>
  <si>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</si>
  <si>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</si>
  <si>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</si>
  <si>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</si>
  <si>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</si>
  <si>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</si>
  <si>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</si>
  <si>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</si>
  <si>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</si>
  <si>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</si>
  <si>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</si>
  <si>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</si>
  <si>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</si>
  <si>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</si>
  <si>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</si>
  <si>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</si>
  <si>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</si>
  <si>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</si>
  <si>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</si>
  <si>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</si>
  <si>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</si>
  <si>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</si>
  <si>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</si>
  <si>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</si>
  <si>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</si>
  <si>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</si>
  <si>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</si>
  <si>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</si>
  <si>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</si>
  <si>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</si>
  <si>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</si>
  <si>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</si>
  <si>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</si>
  <si>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</si>
  <si>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</si>
  <si>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</si>
  <si>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</si>
  <si>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</si>
  <si>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</si>
  <si>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</si>
  <si>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</si>
  <si>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</si>
  <si>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</si>
  <si>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</si>
  <si>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</si>
  <si>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</si>
  <si>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</si>
  <si>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</si>
  <si>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</si>
  <si>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</si>
  <si>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</si>
  <si>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</si>
  <si>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</si>
  <si>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</si>
  <si>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</si>
  <si>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</si>
  <si>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</si>
  <si>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</si>
  <si>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</si>
  <si>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</si>
  <si>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</si>
  <si>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</si>
  <si>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</si>
  <si>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</si>
  <si>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</si>
  <si>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</si>
  <si>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</si>
  <si>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</si>
  <si>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</si>
  <si>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</si>
  <si>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</si>
  <si>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</si>
  <si>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</si>
  <si>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</si>
  <si>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</si>
  <si>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</si>
  <si>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箕輪町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</si>
  <si>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</si>
  <si>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</si>
  <si>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</si>
  <si>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</si>
  <si>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</si>
  <si>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</si>
  <si>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</si>
  <si>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</si>
  <si>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</si>
  <si>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</si>
  <si>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</si>
  <si>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有形固定資産減価償却率”は若干の増加傾向を示している。これは取得した資産の減価償却が毎年進んでいることを示しており、時間の経過とともに資産の老朽化が進んでいることがわかる。一方で法定耐用年数を超えた管路延長の割合を表す”管路経年化率”は前年度比20％超の大幅増となっている。
　これは、平成30年度にアセットマネジメントを実施したことによるものであり、この結果を踏まえ、管路の更新計画および整備計画の見直しを行い、財政的な見通しと裏付けを得てから管路更新を実施していく。
　</t>
    <rPh sb="2" eb="4">
      <t>ユウケイ</t>
    </rPh>
    <rPh sb="4" eb="6">
      <t>コテイ</t>
    </rPh>
    <rPh sb="6" eb="8">
      <t>シサン</t>
    </rPh>
    <rPh sb="8" eb="10">
      <t>ゲンカ</t>
    </rPh>
    <rPh sb="10" eb="12">
      <t>ショウキャク</t>
    </rPh>
    <rPh sb="12" eb="13">
      <t>リツ</t>
    </rPh>
    <rPh sb="15" eb="17">
      <t>ジャッカン</t>
    </rPh>
    <rPh sb="18" eb="20">
      <t>ゾウカ</t>
    </rPh>
    <rPh sb="20" eb="22">
      <t>ケイコウ</t>
    </rPh>
    <rPh sb="23" eb="24">
      <t>シメ</t>
    </rPh>
    <rPh sb="32" eb="34">
      <t>シュトク</t>
    </rPh>
    <rPh sb="36" eb="38">
      <t>シサン</t>
    </rPh>
    <rPh sb="39" eb="41">
      <t>ゲンカ</t>
    </rPh>
    <rPh sb="41" eb="43">
      <t>ショウキャク</t>
    </rPh>
    <rPh sb="44" eb="46">
      <t>マイトシ</t>
    </rPh>
    <rPh sb="46" eb="47">
      <t>スス</t>
    </rPh>
    <rPh sb="54" eb="55">
      <t>シメ</t>
    </rPh>
    <rPh sb="60" eb="62">
      <t>ジカン</t>
    </rPh>
    <rPh sb="63" eb="65">
      <t>ケイカ</t>
    </rPh>
    <rPh sb="69" eb="71">
      <t>シサン</t>
    </rPh>
    <rPh sb="72" eb="75">
      <t>ロウキュウカ</t>
    </rPh>
    <rPh sb="76" eb="77">
      <t>スス</t>
    </rPh>
    <rPh sb="88" eb="90">
      <t>イッポウ</t>
    </rPh>
    <rPh sb="91" eb="93">
      <t>ホウテイ</t>
    </rPh>
    <rPh sb="93" eb="95">
      <t>タイヨウ</t>
    </rPh>
    <rPh sb="95" eb="97">
      <t>ネンスウ</t>
    </rPh>
    <rPh sb="98" eb="99">
      <t>コ</t>
    </rPh>
    <rPh sb="101" eb="103">
      <t>カンロ</t>
    </rPh>
    <rPh sb="103" eb="105">
      <t>エンチョウ</t>
    </rPh>
    <rPh sb="106" eb="108">
      <t>ワリアイ</t>
    </rPh>
    <rPh sb="109" eb="110">
      <t>アラワ</t>
    </rPh>
    <rPh sb="112" eb="114">
      <t>カンロ</t>
    </rPh>
    <rPh sb="114" eb="117">
      <t>ケイネンカ</t>
    </rPh>
    <rPh sb="117" eb="118">
      <t>リツ</t>
    </rPh>
    <rPh sb="120" eb="124">
      <t>ゼンネンドヒ</t>
    </rPh>
    <rPh sb="127" eb="128">
      <t>チョウ</t>
    </rPh>
    <rPh sb="129" eb="131">
      <t>オオハバ</t>
    </rPh>
    <rPh sb="131" eb="132">
      <t>ゾウ</t>
    </rPh>
    <rPh sb="163" eb="165">
      <t>ジッシ</t>
    </rPh>
    <rPh sb="183" eb="184">
      <t>フ</t>
    </rPh>
    <phoneticPr fontId="4"/>
  </si>
  <si>
    <t>　給水収益等で維持管理費や支払利息等の費用をどの程度賄えているかを表す”経常収支比率”は100％を超えており、収支上は黒字で累積欠損金は生じていないようにみえる。しかし、これは長期前受金戻入を収益計上した影響であり、純粋な営業収益では損失を生じている。この要因となるのが、給水に係る費用を給水収益でどれだけ賄えているかを表す”料金回収率”である。昨年度初めて、損益の基準となる100％を上回ったが、これは平成29年度から令和1年度までの3年間限定で上伊那広域水道企業団からの受水費が約10%減少したことによることが主因である。しかし、今年度は水源・浄水関係修繕費の大幅増（前年度比700％増）の影響により再び100％を下回った。修繕費は、次年度以降、大幅に減少（今年度比▲80％）し、フラットに推移していく見込み。また、企業団からの受水費は令和2年度から更に約5%減少することが決定していることから、料金回収率は次年度からは100％台に戻り、キープできる見込みである。短期的な債務に対する支払能力を表す指標である”流動比率”は基準である100％を上回っているもののフラットに推移している。給水収益に対する企業債残高の割合である”企業債残高対給水収益比率”は減少傾向にある。施設の利用状況や適正規模を判断する指標である”施設利用率”は、年間総排水量の減少に伴い、前年比0.9ポイント減少している。これは、大口使用者の水需要の減によるものと考えられる。今後、人口減少による給水量の低下が顕著となればダウンサイジングなどの検討が必要となる。また、給水収益に直結する”有収率”は前年比微増だが、平成30年度に策定済のアセットマネジメントを踏まえ、より効果的な管路更新を計画的に実施していくことにより、給水収益の向上に必須となる有収率の改善が期待できる。</t>
    <rPh sb="1" eb="3">
      <t>キュウスイ</t>
    </rPh>
    <rPh sb="3" eb="5">
      <t>シュウエキ</t>
    </rPh>
    <rPh sb="5" eb="6">
      <t>トウ</t>
    </rPh>
    <rPh sb="7" eb="9">
      <t>イジ</t>
    </rPh>
    <rPh sb="9" eb="12">
      <t>カンリヒ</t>
    </rPh>
    <rPh sb="13" eb="17">
      <t>シハライリソク</t>
    </rPh>
    <rPh sb="17" eb="18">
      <t>トウ</t>
    </rPh>
    <rPh sb="19" eb="21">
      <t>ヒヨウ</t>
    </rPh>
    <rPh sb="24" eb="26">
      <t>テイド</t>
    </rPh>
    <rPh sb="26" eb="27">
      <t>マカナ</t>
    </rPh>
    <rPh sb="33" eb="34">
      <t>アラワ</t>
    </rPh>
    <rPh sb="36" eb="38">
      <t>ケイジョウ</t>
    </rPh>
    <rPh sb="38" eb="40">
      <t>シュウシ</t>
    </rPh>
    <rPh sb="40" eb="42">
      <t>ヒリツ</t>
    </rPh>
    <rPh sb="49" eb="50">
      <t>コ</t>
    </rPh>
    <rPh sb="55" eb="57">
      <t>シュウシ</t>
    </rPh>
    <rPh sb="57" eb="58">
      <t>ジョウ</t>
    </rPh>
    <rPh sb="59" eb="61">
      <t>クロジ</t>
    </rPh>
    <rPh sb="62" eb="64">
      <t>ルイセキ</t>
    </rPh>
    <rPh sb="64" eb="67">
      <t>ケッソンキン</t>
    </rPh>
    <rPh sb="68" eb="69">
      <t>ショウ</t>
    </rPh>
    <rPh sb="88" eb="90">
      <t>チョウキ</t>
    </rPh>
    <rPh sb="90" eb="92">
      <t>マエウケ</t>
    </rPh>
    <rPh sb="92" eb="93">
      <t>キン</t>
    </rPh>
    <rPh sb="93" eb="94">
      <t>モド</t>
    </rPh>
    <rPh sb="94" eb="95">
      <t>イ</t>
    </rPh>
    <rPh sb="96" eb="98">
      <t>シュウエキ</t>
    </rPh>
    <rPh sb="98" eb="100">
      <t>ケイジョウ</t>
    </rPh>
    <rPh sb="102" eb="104">
      <t>エイキョウ</t>
    </rPh>
    <rPh sb="108" eb="110">
      <t>ジュンスイ</t>
    </rPh>
    <rPh sb="111" eb="113">
      <t>エイギョウ</t>
    </rPh>
    <rPh sb="113" eb="115">
      <t>シュウエキ</t>
    </rPh>
    <rPh sb="117" eb="119">
      <t>ソンシツ</t>
    </rPh>
    <rPh sb="120" eb="121">
      <t>ショウ</t>
    </rPh>
    <rPh sb="128" eb="130">
      <t>ヨウイン</t>
    </rPh>
    <rPh sb="136" eb="138">
      <t>キュウスイ</t>
    </rPh>
    <rPh sb="139" eb="140">
      <t>カカ</t>
    </rPh>
    <rPh sb="141" eb="143">
      <t>ヒヨウ</t>
    </rPh>
    <rPh sb="144" eb="146">
      <t>キュウスイ</t>
    </rPh>
    <rPh sb="146" eb="148">
      <t>シュウエキ</t>
    </rPh>
    <rPh sb="153" eb="154">
      <t>マカナ</t>
    </rPh>
    <rPh sb="160" eb="161">
      <t>アラワ</t>
    </rPh>
    <rPh sb="163" eb="165">
      <t>リョウキン</t>
    </rPh>
    <rPh sb="165" eb="167">
      <t>カイシュウ</t>
    </rPh>
    <rPh sb="167" eb="168">
      <t>リツ</t>
    </rPh>
    <rPh sb="176" eb="177">
      <t>ハジ</t>
    </rPh>
    <rPh sb="180" eb="182">
      <t>ソンエキ</t>
    </rPh>
    <rPh sb="183" eb="185">
      <t>キジュン</t>
    </rPh>
    <rPh sb="202" eb="204">
      <t>ヘイセイ</t>
    </rPh>
    <rPh sb="206" eb="208">
      <t>ネンド</t>
    </rPh>
    <rPh sb="210" eb="212">
      <t>レイワ</t>
    </rPh>
    <rPh sb="213" eb="215">
      <t>ネンド</t>
    </rPh>
    <rPh sb="219" eb="221">
      <t>ネンカン</t>
    </rPh>
    <rPh sb="221" eb="223">
      <t>ゲンテイ</t>
    </rPh>
    <rPh sb="224" eb="227">
      <t>カミイナ</t>
    </rPh>
    <rPh sb="227" eb="229">
      <t>コウイキ</t>
    </rPh>
    <rPh sb="229" eb="231">
      <t>スイドウ</t>
    </rPh>
    <rPh sb="237" eb="239">
      <t>ジュスイ</t>
    </rPh>
    <rPh sb="239" eb="240">
      <t>ヒ</t>
    </rPh>
    <rPh sb="241" eb="242">
      <t>ヤク</t>
    </rPh>
    <rPh sb="245" eb="247">
      <t>ゲンショウ</t>
    </rPh>
    <rPh sb="257" eb="259">
      <t>シュイン</t>
    </rPh>
    <rPh sb="267" eb="270">
      <t>コンネンド</t>
    </rPh>
    <rPh sb="271" eb="273">
      <t>スイゲン</t>
    </rPh>
    <rPh sb="274" eb="276">
      <t>ジョウスイ</t>
    </rPh>
    <rPh sb="276" eb="278">
      <t>カンケイ</t>
    </rPh>
    <rPh sb="278" eb="281">
      <t>シュウゼンヒ</t>
    </rPh>
    <rPh sb="282" eb="285">
      <t>オオハバゾウ</t>
    </rPh>
    <rPh sb="294" eb="295">
      <t>ゾウ</t>
    </rPh>
    <rPh sb="297" eb="299">
      <t>エイキョウ</t>
    </rPh>
    <rPh sb="302" eb="303">
      <t>フタタ</t>
    </rPh>
    <rPh sb="309" eb="311">
      <t>シタマワ</t>
    </rPh>
    <rPh sb="314" eb="317">
      <t>シュウゼンヒ</t>
    </rPh>
    <rPh sb="319" eb="322">
      <t>ジネンド</t>
    </rPh>
    <rPh sb="322" eb="324">
      <t>イコウ</t>
    </rPh>
    <rPh sb="325" eb="327">
      <t>オオハバ</t>
    </rPh>
    <rPh sb="328" eb="330">
      <t>ゲンショウ</t>
    </rPh>
    <rPh sb="331" eb="334">
      <t>コンネンド</t>
    </rPh>
    <rPh sb="334" eb="335">
      <t>ヒ</t>
    </rPh>
    <rPh sb="347" eb="349">
      <t>スイイ</t>
    </rPh>
    <rPh sb="353" eb="355">
      <t>ミコ</t>
    </rPh>
    <rPh sb="360" eb="362">
      <t>キギョウ</t>
    </rPh>
    <rPh sb="362" eb="363">
      <t>ダン</t>
    </rPh>
    <rPh sb="370" eb="372">
      <t>レイワ</t>
    </rPh>
    <rPh sb="373" eb="375">
      <t>ネンド</t>
    </rPh>
    <rPh sb="377" eb="378">
      <t>サラ</t>
    </rPh>
    <rPh sb="379" eb="380">
      <t>ヤク</t>
    </rPh>
    <rPh sb="389" eb="391">
      <t>ケッテイ</t>
    </rPh>
    <rPh sb="406" eb="409">
      <t>ジネンド</t>
    </rPh>
    <rPh sb="416" eb="417">
      <t>ダイ</t>
    </rPh>
    <rPh sb="418" eb="419">
      <t>モド</t>
    </rPh>
    <rPh sb="427" eb="429">
      <t>ミコ</t>
    </rPh>
    <rPh sb="434" eb="437">
      <t>タンキテキ</t>
    </rPh>
    <rPh sb="438" eb="440">
      <t>サイム</t>
    </rPh>
    <rPh sb="441" eb="442">
      <t>タイ</t>
    </rPh>
    <rPh sb="444" eb="446">
      <t>シハラ</t>
    </rPh>
    <rPh sb="446" eb="448">
      <t>ノウリョク</t>
    </rPh>
    <rPh sb="449" eb="450">
      <t>アラワ</t>
    </rPh>
    <rPh sb="451" eb="453">
      <t>シヒョウ</t>
    </rPh>
    <rPh sb="457" eb="459">
      <t>リュウドウ</t>
    </rPh>
    <rPh sb="459" eb="461">
      <t>ヒリツ</t>
    </rPh>
    <rPh sb="463" eb="465">
      <t>キジュン</t>
    </rPh>
    <rPh sb="473" eb="475">
      <t>ウワマワ</t>
    </rPh>
    <rPh sb="487" eb="489">
      <t>スイイ</t>
    </rPh>
    <rPh sb="494" eb="496">
      <t>キュウスイ</t>
    </rPh>
    <rPh sb="496" eb="498">
      <t>シュウエキ</t>
    </rPh>
    <rPh sb="499" eb="500">
      <t>タイ</t>
    </rPh>
    <rPh sb="502" eb="504">
      <t>キギョウ</t>
    </rPh>
    <rPh sb="504" eb="505">
      <t>サイ</t>
    </rPh>
    <rPh sb="505" eb="507">
      <t>ザンダカ</t>
    </rPh>
    <rPh sb="508" eb="510">
      <t>ワリアイ</t>
    </rPh>
    <rPh sb="514" eb="516">
      <t>キギョウ</t>
    </rPh>
    <rPh sb="516" eb="517">
      <t>サイ</t>
    </rPh>
    <rPh sb="517" eb="519">
      <t>ザンダカ</t>
    </rPh>
    <rPh sb="519" eb="520">
      <t>タイ</t>
    </rPh>
    <rPh sb="520" eb="522">
      <t>キュウスイ</t>
    </rPh>
    <rPh sb="522" eb="524">
      <t>シュウエキ</t>
    </rPh>
    <rPh sb="524" eb="526">
      <t>ヒリツ</t>
    </rPh>
    <rPh sb="528" eb="530">
      <t>ゲンショウ</t>
    </rPh>
    <rPh sb="530" eb="532">
      <t>ケイコウ</t>
    </rPh>
    <rPh sb="536" eb="538">
      <t>シセツ</t>
    </rPh>
    <rPh sb="539" eb="541">
      <t>リヨウ</t>
    </rPh>
    <rPh sb="541" eb="543">
      <t>ジョウキョウ</t>
    </rPh>
    <rPh sb="544" eb="546">
      <t>テキセイ</t>
    </rPh>
    <rPh sb="546" eb="548">
      <t>キボ</t>
    </rPh>
    <rPh sb="549" eb="551">
      <t>ハンダン</t>
    </rPh>
    <rPh sb="553" eb="555">
      <t>シヒョウ</t>
    </rPh>
    <rPh sb="559" eb="561">
      <t>シセツ</t>
    </rPh>
    <rPh sb="561" eb="564">
      <t>リヨウリツ</t>
    </rPh>
    <rPh sb="574" eb="576">
      <t>ゲンショウ</t>
    </rPh>
    <rPh sb="590" eb="592">
      <t>ゲンショウ</t>
    </rPh>
    <rPh sb="611" eb="612">
      <t>ゲン</t>
    </rPh>
    <rPh sb="624" eb="626">
      <t>コンゴ</t>
    </rPh>
    <rPh sb="627" eb="629">
      <t>ジンコウ</t>
    </rPh>
    <rPh sb="629" eb="631">
      <t>ゲンショウ</t>
    </rPh>
    <rPh sb="634" eb="636">
      <t>キュウスイ</t>
    </rPh>
    <rPh sb="636" eb="637">
      <t>リョウ</t>
    </rPh>
    <rPh sb="638" eb="640">
      <t>テイカ</t>
    </rPh>
    <rPh sb="641" eb="643">
      <t>ケンチョ</t>
    </rPh>
    <rPh sb="658" eb="660">
      <t>ケントウ</t>
    </rPh>
    <rPh sb="661" eb="663">
      <t>ヒツヨウ</t>
    </rPh>
    <rPh sb="670" eb="672">
      <t>キュウスイ</t>
    </rPh>
    <rPh sb="672" eb="674">
      <t>シュウエキ</t>
    </rPh>
    <rPh sb="675" eb="677">
      <t>チョッケツ</t>
    </rPh>
    <rPh sb="680" eb="682">
      <t>ユウシュウ</t>
    </rPh>
    <rPh sb="682" eb="683">
      <t>リツ</t>
    </rPh>
    <rPh sb="688" eb="690">
      <t>ビゾウ</t>
    </rPh>
    <rPh sb="700" eb="702">
      <t>サクテイ</t>
    </rPh>
    <rPh sb="702" eb="703">
      <t>ズ</t>
    </rPh>
    <rPh sb="715" eb="716">
      <t>フ</t>
    </rPh>
    <rPh sb="734" eb="736">
      <t>ジッシ</t>
    </rPh>
    <rPh sb="746" eb="748">
      <t>キュウスイ</t>
    </rPh>
    <rPh sb="748" eb="750">
      <t>シュウエキ</t>
    </rPh>
    <rPh sb="751" eb="753">
      <t>コウジョウ</t>
    </rPh>
    <rPh sb="754" eb="756">
      <t>ヒッス</t>
    </rPh>
    <rPh sb="759" eb="761">
      <t>ユウシュウ</t>
    </rPh>
    <rPh sb="761" eb="762">
      <t>リツ</t>
    </rPh>
    <rPh sb="763" eb="765">
      <t>カイゼン</t>
    </rPh>
    <rPh sb="766" eb="768">
      <t>キタイ</t>
    </rPh>
    <phoneticPr fontId="4"/>
  </si>
  <si>
    <t>　今後は、平成30年度に策定した「アセットマネジメント」により、耐用年数に達し更新時期を迎える管路の更新事業費の平準化を図りつつ財源確保や経営に与える影響を踏まえた上で計画的かつ効率的な管路更新に取り組む必要がある。これにより漏水等が減少し有収率が上昇することで給水収益の改善（経常収支比率の向上）が見込まれる。
【昨年度からの課題】
水源・浄水関係修繕費の大幅増（前年度比700％増）の影響により、料金回収率が再び100％を下回った。これは一時的なものとみられるが、給水原価（受水費）はＲ2以降も前年比▲5％が決定していることから、これは経営改善に大きく寄与していく。計画的な管路更新と併せ料金回収率を向上させ、将来にわたってサービスの提供が安定的に維持できるよう引き続きコスト削減に取り組み経営基盤を強化してまいりたい。</t>
    <rPh sb="12" eb="14">
      <t>サクテイ</t>
    </rPh>
    <rPh sb="50" eb="52">
      <t>コウシン</t>
    </rPh>
    <rPh sb="82" eb="83">
      <t>ウエ</t>
    </rPh>
    <rPh sb="93" eb="94">
      <t>カン</t>
    </rPh>
    <rPh sb="94" eb="95">
      <t>ロ</t>
    </rPh>
    <rPh sb="113" eb="115">
      <t>ロウスイ</t>
    </rPh>
    <rPh sb="115" eb="116">
      <t>トウ</t>
    </rPh>
    <rPh sb="117" eb="119">
      <t>ゲンショウ</t>
    </rPh>
    <rPh sb="120" eb="122">
      <t>ユウシュウ</t>
    </rPh>
    <rPh sb="122" eb="123">
      <t>リツ</t>
    </rPh>
    <rPh sb="124" eb="126">
      <t>ジョウショウ</t>
    </rPh>
    <rPh sb="131" eb="133">
      <t>キュウスイ</t>
    </rPh>
    <rPh sb="133" eb="135">
      <t>シュウエキ</t>
    </rPh>
    <rPh sb="136" eb="138">
      <t>カイゼン</t>
    </rPh>
    <rPh sb="139" eb="141">
      <t>ケイジョウ</t>
    </rPh>
    <rPh sb="141" eb="143">
      <t>シュウシ</t>
    </rPh>
    <rPh sb="143" eb="145">
      <t>ヒリツ</t>
    </rPh>
    <rPh sb="146" eb="148">
      <t>コウジョウ</t>
    </rPh>
    <rPh sb="150" eb="152">
      <t>ミコ</t>
    </rPh>
    <rPh sb="206" eb="207">
      <t>フタタ</t>
    </rPh>
    <rPh sb="213" eb="215">
      <t>シタマワ</t>
    </rPh>
    <rPh sb="256" eb="258">
      <t>ケッテイ</t>
    </rPh>
    <rPh sb="285" eb="288">
      <t>ケイカクテキ</t>
    </rPh>
    <rPh sb="289" eb="291">
      <t>カンロ</t>
    </rPh>
    <rPh sb="291" eb="293">
      <t>コウシン</t>
    </rPh>
    <rPh sb="294" eb="295">
      <t>アワ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</si>
</sst>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0.36</c:v>
                </c:pt>
                <c:pt idx="1">
                  <c:v>0.34</c:v>
                </c:pt>
                <c:pt idx="2">
                  <c:v>0.06</c:v>
                </c:pt>
                <c:pt idx="3">
                  <c:v>0.09</c:v>
                </c:pt>
                <c:pt idx="4">
                  <c:v>0.14000000000000001</c:v>
                </c:pt>
              </c:numCache>
            </c:numRef>
          </c:val>
          <c:extLst xmlns:c16r2="http://schemas.microsoft.com/office/drawing/2015/06/chart">
            <c:ext xmlns:c16="http://schemas.microsoft.com/office/drawing/2014/chart" uri="{C3380CC4-5D6E-409C-BE32-E72D297353CC}">
              <c16:uniqueId val="{00000000-1004-4F38-A12F-2693978644D9}"/>
            </c:ext>
          </c:extLst>
        </c:ser>
        <c:dLbls>
          <c:showLegendKey val="0"/>
          <c:showVal val="0"/>
          <c:showCatName val="0"/>
          <c:showSerName val="0"/>
          <c:showPercent val="0"/>
          <c:showBubbleSize val="0"/>
        </c:dLbls>
        <c:gapWidth val="150"/>
        <c:axId val="47880832"/>
        <c:axId val="92804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0.66</c:v>
                </c:pt>
                <c:pt idx="1">
                  <c:v>0.99</c:v>
                </c:pt>
                <c:pt idx="2">
                  <c:v>0.71</c:v>
                </c:pt>
                <c:pt idx="3">
                  <c:v>0.54</c:v>
                </c:pt>
                <c:pt idx="4">
                  <c:v>0.5</c:v>
                </c:pt>
              </c:numCache>
            </c:numRef>
          </c:val>
          <c:smooth val="0"/>
          <c:extLst xmlns:c16r2="http://schemas.microsoft.com/office/drawing/2015/06/chart">
            <c:ext xmlns:c16="http://schemas.microsoft.com/office/drawing/2014/chart" uri="{C3380CC4-5D6E-409C-BE32-E72D297353CC}">
              <c16:uniqueId val="{00000001-1004-4F38-A12F-2693978644D9}"/>
            </c:ext>
          </c:extLst>
        </c:ser>
        <c:dLbls>
          <c:showLegendKey val="0"/>
          <c:showVal val="0"/>
          <c:showCatName val="0"/>
          <c:showSerName val="0"/>
          <c:showPercent val="0"/>
          <c:showBubbleSize val="0"/>
        </c:dLbls>
        <c:marker val="1"/>
        <c:smooth val="0"/>
        <c:axId val="47880832"/>
        <c:axId val="92804608"/>
      </c:lineChart>
      <c:dateAx>
        <c:axId val="47880832"/>
        <c:scaling>
          <c:orientation val="minMax"/>
        </c:scaling>
        <c:delete val="1"/>
        <c:axPos val="b"/>
        <c:numFmt formatCode="ge" sourceLinked="1"/>
        <c:majorTickMark val="none"/>
        <c:minorTickMark val="none"/>
        <c:tickLblPos val="none"/>
        <c:crossAx val="92804608"/>
        <c:crosses val="autoZero"/>
        <c:auto val="1"/>
        <c:lblOffset val="100"/>
        <c:baseTimeUnit val="years"/>
      </c:dateAx>
      <c:valAx>
        <c:axId val="92804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88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62.5</c:v>
                </c:pt>
                <c:pt idx="1">
                  <c:v>63.34</c:v>
                </c:pt>
                <c:pt idx="2">
                  <c:v>63.76</c:v>
                </c:pt>
                <c:pt idx="3">
                  <c:v>65.27</c:v>
                </c:pt>
                <c:pt idx="4">
                  <c:v>64.400000000000006</c:v>
                </c:pt>
              </c:numCache>
            </c:numRef>
          </c:val>
          <c:extLst xmlns:c16r2="http://schemas.microsoft.com/office/drawing/2015/06/chart">
            <c:ext xmlns:c16="http://schemas.microsoft.com/office/drawing/2014/chart" uri="{C3380CC4-5D6E-409C-BE32-E72D297353CC}">
              <c16:uniqueId val="{00000000-6FFE-499D-8E9F-EFD382F1C076}"/>
            </c:ext>
          </c:extLst>
        </c:ser>
        <c:dLbls>
          <c:showLegendKey val="0"/>
          <c:showVal val="0"/>
          <c:showCatName val="0"/>
          <c:showSerName val="0"/>
          <c:showPercent val="0"/>
          <c:showBubbleSize val="0"/>
        </c:dLbls>
        <c:gapWidth val="150"/>
        <c:axId val="88496384"/>
        <c:axId val="88514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55.13</c:v>
                </c:pt>
                <c:pt idx="1">
                  <c:v>54.77</c:v>
                </c:pt>
                <c:pt idx="2">
                  <c:v>54.92</c:v>
                </c:pt>
                <c:pt idx="3">
                  <c:v>55.63</c:v>
                </c:pt>
                <c:pt idx="4">
                  <c:v>55.03</c:v>
                </c:pt>
              </c:numCache>
            </c:numRef>
          </c:val>
          <c:smooth val="0"/>
          <c:extLst xmlns:c16r2="http://schemas.microsoft.com/office/drawing/2015/06/chart">
            <c:ext xmlns:c16="http://schemas.microsoft.com/office/drawing/2014/chart" uri="{C3380CC4-5D6E-409C-BE32-E72D297353CC}">
              <c16:uniqueId val="{00000001-6FFE-499D-8E9F-EFD382F1C076}"/>
            </c:ext>
          </c:extLst>
        </c:ser>
        <c:dLbls>
          <c:showLegendKey val="0"/>
          <c:showVal val="0"/>
          <c:showCatName val="0"/>
          <c:showSerName val="0"/>
          <c:showPercent val="0"/>
          <c:showBubbleSize val="0"/>
        </c:dLbls>
        <c:marker val="1"/>
        <c:smooth val="0"/>
        <c:axId val="88496384"/>
        <c:axId val="88514944"/>
      </c:lineChart>
      <c:dateAx>
        <c:axId val="88496384"/>
        <c:scaling>
          <c:orientation val="minMax"/>
        </c:scaling>
        <c:delete val="1"/>
        <c:axPos val="b"/>
        <c:numFmt formatCode="ge" sourceLinked="1"/>
        <c:majorTickMark val="none"/>
        <c:minorTickMark val="none"/>
        <c:tickLblPos val="none"/>
        <c:crossAx val="88514944"/>
        <c:crosses val="autoZero"/>
        <c:auto val="1"/>
        <c:lblOffset val="100"/>
        <c:baseTimeUnit val="years"/>
      </c:dateAx>
      <c:valAx>
        <c:axId val="88514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496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82.45</c:v>
                </c:pt>
                <c:pt idx="1">
                  <c:v>81.260000000000005</c:v>
                </c:pt>
                <c:pt idx="2">
                  <c:v>81.36</c:v>
                </c:pt>
                <c:pt idx="3">
                  <c:v>80.25</c:v>
                </c:pt>
                <c:pt idx="4">
                  <c:v>81.22</c:v>
                </c:pt>
              </c:numCache>
            </c:numRef>
          </c:val>
          <c:extLst xmlns:c16r2="http://schemas.microsoft.com/office/drawing/2015/06/chart">
            <c:ext xmlns:c16="http://schemas.microsoft.com/office/drawing/2014/chart" uri="{C3380CC4-5D6E-409C-BE32-E72D297353CC}">
              <c16:uniqueId val="{00000000-575E-44CD-9821-1A2E5D102197}"/>
            </c:ext>
          </c:extLst>
        </c:ser>
        <c:dLbls>
          <c:showLegendKey val="0"/>
          <c:showVal val="0"/>
          <c:showCatName val="0"/>
          <c:showSerName val="0"/>
          <c:showPercent val="0"/>
          <c:showBubbleSize val="0"/>
        </c:dLbls>
        <c:gapWidth val="150"/>
        <c:axId val="88803968"/>
        <c:axId val="88810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c:v>
                </c:pt>
                <c:pt idx="1">
                  <c:v>82.89</c:v>
                </c:pt>
                <c:pt idx="2">
                  <c:v>82.66</c:v>
                </c:pt>
                <c:pt idx="3">
                  <c:v>82.04</c:v>
                </c:pt>
                <c:pt idx="4">
                  <c:v>81.900000000000006</c:v>
                </c:pt>
              </c:numCache>
            </c:numRef>
          </c:val>
          <c:smooth val="0"/>
          <c:extLst xmlns:c16r2="http://schemas.microsoft.com/office/drawing/2015/06/chart">
            <c:ext xmlns:c16="http://schemas.microsoft.com/office/drawing/2014/chart" uri="{C3380CC4-5D6E-409C-BE32-E72D297353CC}">
              <c16:uniqueId val="{00000001-575E-44CD-9821-1A2E5D102197}"/>
            </c:ext>
          </c:extLst>
        </c:ser>
        <c:dLbls>
          <c:showLegendKey val="0"/>
          <c:showVal val="0"/>
          <c:showCatName val="0"/>
          <c:showSerName val="0"/>
          <c:showPercent val="0"/>
          <c:showBubbleSize val="0"/>
        </c:dLbls>
        <c:marker val="1"/>
        <c:smooth val="0"/>
        <c:axId val="88803968"/>
        <c:axId val="88810240"/>
      </c:lineChart>
      <c:dateAx>
        <c:axId val="88803968"/>
        <c:scaling>
          <c:orientation val="minMax"/>
        </c:scaling>
        <c:delete val="1"/>
        <c:axPos val="b"/>
        <c:numFmt formatCode="ge" sourceLinked="1"/>
        <c:majorTickMark val="none"/>
        <c:minorTickMark val="none"/>
        <c:tickLblPos val="none"/>
        <c:crossAx val="88810240"/>
        <c:crosses val="autoZero"/>
        <c:auto val="1"/>
        <c:lblOffset val="100"/>
        <c:baseTimeUnit val="years"/>
      </c:dateAx>
      <c:valAx>
        <c:axId val="88810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803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102.07</c:v>
                </c:pt>
                <c:pt idx="1">
                  <c:v>102.29</c:v>
                </c:pt>
                <c:pt idx="2">
                  <c:v>102.03</c:v>
                </c:pt>
                <c:pt idx="3">
                  <c:v>106.72</c:v>
                </c:pt>
                <c:pt idx="4">
                  <c:v>103.24</c:v>
                </c:pt>
              </c:numCache>
            </c:numRef>
          </c:val>
          <c:extLst xmlns:c16r2="http://schemas.microsoft.com/office/drawing/2015/06/chart">
            <c:ext xmlns:c16="http://schemas.microsoft.com/office/drawing/2014/chart" uri="{C3380CC4-5D6E-409C-BE32-E72D297353CC}">
              <c16:uniqueId val="{00000000-C8A8-4A14-817E-22B6C900671B}"/>
            </c:ext>
          </c:extLst>
        </c:ser>
        <c:dLbls>
          <c:showLegendKey val="0"/>
          <c:showVal val="0"/>
          <c:showCatName val="0"/>
          <c:showSerName val="0"/>
          <c:showPercent val="0"/>
          <c:showBubbleSize val="0"/>
        </c:dLbls>
        <c:gapWidth val="150"/>
        <c:axId val="35805440"/>
        <c:axId val="35815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110.01</c:v>
                </c:pt>
                <c:pt idx="1">
                  <c:v>111.21</c:v>
                </c:pt>
                <c:pt idx="2">
                  <c:v>111.71</c:v>
                </c:pt>
                <c:pt idx="3">
                  <c:v>110.05</c:v>
                </c:pt>
                <c:pt idx="4">
                  <c:v>108.87</c:v>
                </c:pt>
              </c:numCache>
            </c:numRef>
          </c:val>
          <c:smooth val="0"/>
          <c:extLst xmlns:c16r2="http://schemas.microsoft.com/office/drawing/2015/06/chart">
            <c:ext xmlns:c16="http://schemas.microsoft.com/office/drawing/2014/chart" uri="{C3380CC4-5D6E-409C-BE32-E72D297353CC}">
              <c16:uniqueId val="{00000001-C8A8-4A14-817E-22B6C900671B}"/>
            </c:ext>
          </c:extLst>
        </c:ser>
        <c:dLbls>
          <c:showLegendKey val="0"/>
          <c:showVal val="0"/>
          <c:showCatName val="0"/>
          <c:showSerName val="0"/>
          <c:showPercent val="0"/>
          <c:showBubbleSize val="0"/>
        </c:dLbls>
        <c:marker val="1"/>
        <c:smooth val="0"/>
        <c:axId val="35805440"/>
        <c:axId val="35815808"/>
      </c:lineChart>
      <c:dateAx>
        <c:axId val="35805440"/>
        <c:scaling>
          <c:orientation val="minMax"/>
        </c:scaling>
        <c:delete val="1"/>
        <c:axPos val="b"/>
        <c:numFmt formatCode="ge" sourceLinked="1"/>
        <c:majorTickMark val="none"/>
        <c:minorTickMark val="none"/>
        <c:tickLblPos val="none"/>
        <c:crossAx val="35815808"/>
        <c:crosses val="autoZero"/>
        <c:auto val="1"/>
        <c:lblOffset val="100"/>
        <c:baseTimeUnit val="years"/>
      </c:dateAx>
      <c:valAx>
        <c:axId val="358158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5805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34.380000000000003</c:v>
                </c:pt>
                <c:pt idx="1">
                  <c:v>36.46</c:v>
                </c:pt>
                <c:pt idx="2">
                  <c:v>38.69</c:v>
                </c:pt>
                <c:pt idx="3">
                  <c:v>40.65</c:v>
                </c:pt>
                <c:pt idx="4">
                  <c:v>42.78</c:v>
                </c:pt>
              </c:numCache>
            </c:numRef>
          </c:val>
          <c:extLst xmlns:c16r2="http://schemas.microsoft.com/office/drawing/2015/06/chart">
            <c:ext xmlns:c16="http://schemas.microsoft.com/office/drawing/2014/chart" uri="{C3380CC4-5D6E-409C-BE32-E72D297353CC}">
              <c16:uniqueId val="{00000000-81A1-4752-A427-EEFB252F135C}"/>
            </c:ext>
          </c:extLst>
        </c:ser>
        <c:dLbls>
          <c:showLegendKey val="0"/>
          <c:showVal val="0"/>
          <c:showCatName val="0"/>
          <c:showSerName val="0"/>
          <c:showPercent val="0"/>
          <c:showBubbleSize val="0"/>
        </c:dLbls>
        <c:gapWidth val="150"/>
        <c:axId val="75696768"/>
        <c:axId val="75698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46.66</c:v>
                </c:pt>
                <c:pt idx="1">
                  <c:v>47.46</c:v>
                </c:pt>
                <c:pt idx="2">
                  <c:v>48.49</c:v>
                </c:pt>
                <c:pt idx="3">
                  <c:v>48.05</c:v>
                </c:pt>
                <c:pt idx="4">
                  <c:v>48.87</c:v>
                </c:pt>
              </c:numCache>
            </c:numRef>
          </c:val>
          <c:smooth val="0"/>
          <c:extLst xmlns:c16r2="http://schemas.microsoft.com/office/drawing/2015/06/chart">
            <c:ext xmlns:c16="http://schemas.microsoft.com/office/drawing/2014/chart" uri="{C3380CC4-5D6E-409C-BE32-E72D297353CC}">
              <c16:uniqueId val="{00000001-81A1-4752-A427-EEFB252F135C}"/>
            </c:ext>
          </c:extLst>
        </c:ser>
        <c:dLbls>
          <c:showLegendKey val="0"/>
          <c:showVal val="0"/>
          <c:showCatName val="0"/>
          <c:showSerName val="0"/>
          <c:showPercent val="0"/>
          <c:showBubbleSize val="0"/>
        </c:dLbls>
        <c:marker val="1"/>
        <c:smooth val="0"/>
        <c:axId val="75696768"/>
        <c:axId val="75698944"/>
      </c:lineChart>
      <c:dateAx>
        <c:axId val="75696768"/>
        <c:scaling>
          <c:orientation val="minMax"/>
        </c:scaling>
        <c:delete val="1"/>
        <c:axPos val="b"/>
        <c:numFmt formatCode="ge" sourceLinked="1"/>
        <c:majorTickMark val="none"/>
        <c:minorTickMark val="none"/>
        <c:tickLblPos val="none"/>
        <c:crossAx val="75698944"/>
        <c:crosses val="autoZero"/>
        <c:auto val="1"/>
        <c:lblOffset val="100"/>
        <c:baseTimeUnit val="years"/>
      </c:dateAx>
      <c:valAx>
        <c:axId val="75698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696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0.09</c:v>
                </c:pt>
                <c:pt idx="1">
                  <c:v>0.09</c:v>
                </c:pt>
                <c:pt idx="2">
                  <c:v>7.0000000000000007E-2</c:v>
                </c:pt>
                <c:pt idx="3">
                  <c:v>7.0000000000000007E-2</c:v>
                </c:pt>
                <c:pt idx="4">
                  <c:v>21.61</c:v>
                </c:pt>
              </c:numCache>
            </c:numRef>
          </c:val>
          <c:extLst xmlns:c16r2="http://schemas.microsoft.com/office/drawing/2015/06/chart">
            <c:ext xmlns:c16="http://schemas.microsoft.com/office/drawing/2014/chart" uri="{C3380CC4-5D6E-409C-BE32-E72D297353CC}">
              <c16:uniqueId val="{00000000-AF08-45D7-9ACD-FBE82627C904}"/>
            </c:ext>
          </c:extLst>
        </c:ser>
        <c:dLbls>
          <c:showLegendKey val="0"/>
          <c:showVal val="0"/>
          <c:showCatName val="0"/>
          <c:showSerName val="0"/>
          <c:showPercent val="0"/>
          <c:showBubbleSize val="0"/>
        </c:dLbls>
        <c:gapWidth val="150"/>
        <c:axId val="75742208"/>
        <c:axId val="75748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9.85</c:v>
                </c:pt>
                <c:pt idx="1">
                  <c:v>9.7100000000000009</c:v>
                </c:pt>
                <c:pt idx="2">
                  <c:v>12.79</c:v>
                </c:pt>
                <c:pt idx="3">
                  <c:v>13.39</c:v>
                </c:pt>
                <c:pt idx="4">
                  <c:v>14.85</c:v>
                </c:pt>
              </c:numCache>
            </c:numRef>
          </c:val>
          <c:smooth val="0"/>
          <c:extLst xmlns:c16r2="http://schemas.microsoft.com/office/drawing/2015/06/chart">
            <c:ext xmlns:c16="http://schemas.microsoft.com/office/drawing/2014/chart" uri="{C3380CC4-5D6E-409C-BE32-E72D297353CC}">
              <c16:uniqueId val="{00000001-AF08-45D7-9ACD-FBE82627C904}"/>
            </c:ext>
          </c:extLst>
        </c:ser>
        <c:dLbls>
          <c:showLegendKey val="0"/>
          <c:showVal val="0"/>
          <c:showCatName val="0"/>
          <c:showSerName val="0"/>
          <c:showPercent val="0"/>
          <c:showBubbleSize val="0"/>
        </c:dLbls>
        <c:marker val="1"/>
        <c:smooth val="0"/>
        <c:axId val="75742208"/>
        <c:axId val="75748480"/>
      </c:lineChart>
      <c:dateAx>
        <c:axId val="75742208"/>
        <c:scaling>
          <c:orientation val="minMax"/>
        </c:scaling>
        <c:delete val="1"/>
        <c:axPos val="b"/>
        <c:numFmt formatCode="ge" sourceLinked="1"/>
        <c:majorTickMark val="none"/>
        <c:minorTickMark val="none"/>
        <c:tickLblPos val="none"/>
        <c:crossAx val="75748480"/>
        <c:crosses val="autoZero"/>
        <c:auto val="1"/>
        <c:lblOffset val="100"/>
        <c:baseTimeUnit val="years"/>
      </c:dateAx>
      <c:valAx>
        <c:axId val="75748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742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AE2-4B35-808B-CAB599EC8D16}"/>
            </c:ext>
          </c:extLst>
        </c:ser>
        <c:dLbls>
          <c:showLegendKey val="0"/>
          <c:showVal val="0"/>
          <c:showCatName val="0"/>
          <c:showSerName val="0"/>
          <c:showPercent val="0"/>
          <c:showBubbleSize val="0"/>
        </c:dLbls>
        <c:gapWidth val="150"/>
        <c:axId val="85870080"/>
        <c:axId val="85872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2.8</c:v>
                </c:pt>
                <c:pt idx="1">
                  <c:v>1.93</c:v>
                </c:pt>
                <c:pt idx="2">
                  <c:v>1.72</c:v>
                </c:pt>
                <c:pt idx="3">
                  <c:v>2.64</c:v>
                </c:pt>
                <c:pt idx="4">
                  <c:v>3.16</c:v>
                </c:pt>
              </c:numCache>
            </c:numRef>
          </c:val>
          <c:smooth val="0"/>
          <c:extLst xmlns:c16r2="http://schemas.microsoft.com/office/drawing/2015/06/chart">
            <c:ext xmlns:c16="http://schemas.microsoft.com/office/drawing/2014/chart" uri="{C3380CC4-5D6E-409C-BE32-E72D297353CC}">
              <c16:uniqueId val="{00000001-2AE2-4B35-808B-CAB599EC8D16}"/>
            </c:ext>
          </c:extLst>
        </c:ser>
        <c:dLbls>
          <c:showLegendKey val="0"/>
          <c:showVal val="0"/>
          <c:showCatName val="0"/>
          <c:showSerName val="0"/>
          <c:showPercent val="0"/>
          <c:showBubbleSize val="0"/>
        </c:dLbls>
        <c:marker val="1"/>
        <c:smooth val="0"/>
        <c:axId val="85870080"/>
        <c:axId val="85872000"/>
      </c:lineChart>
      <c:dateAx>
        <c:axId val="85870080"/>
        <c:scaling>
          <c:orientation val="minMax"/>
        </c:scaling>
        <c:delete val="1"/>
        <c:axPos val="b"/>
        <c:numFmt formatCode="ge" sourceLinked="1"/>
        <c:majorTickMark val="none"/>
        <c:minorTickMark val="none"/>
        <c:tickLblPos val="none"/>
        <c:crossAx val="85872000"/>
        <c:crosses val="autoZero"/>
        <c:auto val="1"/>
        <c:lblOffset val="100"/>
        <c:baseTimeUnit val="years"/>
      </c:dateAx>
      <c:valAx>
        <c:axId val="858720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5870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784.06</c:v>
                </c:pt>
                <c:pt idx="1">
                  <c:v>571.52</c:v>
                </c:pt>
                <c:pt idx="2">
                  <c:v>532.07000000000005</c:v>
                </c:pt>
                <c:pt idx="3">
                  <c:v>554.72</c:v>
                </c:pt>
                <c:pt idx="4">
                  <c:v>593.6</c:v>
                </c:pt>
              </c:numCache>
            </c:numRef>
          </c:val>
          <c:extLst xmlns:c16r2="http://schemas.microsoft.com/office/drawing/2015/06/chart">
            <c:ext xmlns:c16="http://schemas.microsoft.com/office/drawing/2014/chart" uri="{C3380CC4-5D6E-409C-BE32-E72D297353CC}">
              <c16:uniqueId val="{00000000-2886-408E-8597-678A2E25D57C}"/>
            </c:ext>
          </c:extLst>
        </c:ser>
        <c:dLbls>
          <c:showLegendKey val="0"/>
          <c:showVal val="0"/>
          <c:showCatName val="0"/>
          <c:showSerName val="0"/>
          <c:showPercent val="0"/>
          <c:showBubbleSize val="0"/>
        </c:dLbls>
        <c:gapWidth val="150"/>
        <c:axId val="88344832"/>
        <c:axId val="88355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381.53</c:v>
                </c:pt>
                <c:pt idx="1">
                  <c:v>391.54</c:v>
                </c:pt>
                <c:pt idx="2">
                  <c:v>384.34</c:v>
                </c:pt>
                <c:pt idx="3">
                  <c:v>359.47</c:v>
                </c:pt>
                <c:pt idx="4">
                  <c:v>369.69</c:v>
                </c:pt>
              </c:numCache>
            </c:numRef>
          </c:val>
          <c:smooth val="0"/>
          <c:extLst xmlns:c16r2="http://schemas.microsoft.com/office/drawing/2015/06/chart">
            <c:ext xmlns:c16="http://schemas.microsoft.com/office/drawing/2014/chart" uri="{C3380CC4-5D6E-409C-BE32-E72D297353CC}">
              <c16:uniqueId val="{00000001-2886-408E-8597-678A2E25D57C}"/>
            </c:ext>
          </c:extLst>
        </c:ser>
        <c:dLbls>
          <c:showLegendKey val="0"/>
          <c:showVal val="0"/>
          <c:showCatName val="0"/>
          <c:showSerName val="0"/>
          <c:showPercent val="0"/>
          <c:showBubbleSize val="0"/>
        </c:dLbls>
        <c:marker val="1"/>
        <c:smooth val="0"/>
        <c:axId val="88344832"/>
        <c:axId val="88355200"/>
      </c:lineChart>
      <c:dateAx>
        <c:axId val="88344832"/>
        <c:scaling>
          <c:orientation val="minMax"/>
        </c:scaling>
        <c:delete val="1"/>
        <c:axPos val="b"/>
        <c:numFmt formatCode="ge" sourceLinked="1"/>
        <c:majorTickMark val="none"/>
        <c:minorTickMark val="none"/>
        <c:tickLblPos val="none"/>
        <c:crossAx val="88355200"/>
        <c:crosses val="autoZero"/>
        <c:auto val="1"/>
        <c:lblOffset val="100"/>
        <c:baseTimeUnit val="years"/>
      </c:dateAx>
      <c:valAx>
        <c:axId val="883552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8344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459.44</c:v>
                </c:pt>
                <c:pt idx="1">
                  <c:v>455.3</c:v>
                </c:pt>
                <c:pt idx="2">
                  <c:v>430.41</c:v>
                </c:pt>
                <c:pt idx="3">
                  <c:v>404.61</c:v>
                </c:pt>
                <c:pt idx="4">
                  <c:v>380.73</c:v>
                </c:pt>
              </c:numCache>
            </c:numRef>
          </c:val>
          <c:extLst xmlns:c16r2="http://schemas.microsoft.com/office/drawing/2015/06/chart">
            <c:ext xmlns:c16="http://schemas.microsoft.com/office/drawing/2014/chart" uri="{C3380CC4-5D6E-409C-BE32-E72D297353CC}">
              <c16:uniqueId val="{00000000-875B-4B1C-B6B3-131FD7AFF4A1}"/>
            </c:ext>
          </c:extLst>
        </c:ser>
        <c:dLbls>
          <c:showLegendKey val="0"/>
          <c:showVal val="0"/>
          <c:showCatName val="0"/>
          <c:showSerName val="0"/>
          <c:showPercent val="0"/>
          <c:showBubbleSize val="0"/>
        </c:dLbls>
        <c:gapWidth val="150"/>
        <c:axId val="88394368"/>
        <c:axId val="88396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393.27</c:v>
                </c:pt>
                <c:pt idx="1">
                  <c:v>386.97</c:v>
                </c:pt>
                <c:pt idx="2">
                  <c:v>380.58</c:v>
                </c:pt>
                <c:pt idx="3">
                  <c:v>401.79</c:v>
                </c:pt>
                <c:pt idx="4">
                  <c:v>402.99</c:v>
                </c:pt>
              </c:numCache>
            </c:numRef>
          </c:val>
          <c:smooth val="0"/>
          <c:extLst xmlns:c16r2="http://schemas.microsoft.com/office/drawing/2015/06/chart">
            <c:ext xmlns:c16="http://schemas.microsoft.com/office/drawing/2014/chart" uri="{C3380CC4-5D6E-409C-BE32-E72D297353CC}">
              <c16:uniqueId val="{00000001-875B-4B1C-B6B3-131FD7AFF4A1}"/>
            </c:ext>
          </c:extLst>
        </c:ser>
        <c:dLbls>
          <c:showLegendKey val="0"/>
          <c:showVal val="0"/>
          <c:showCatName val="0"/>
          <c:showSerName val="0"/>
          <c:showPercent val="0"/>
          <c:showBubbleSize val="0"/>
        </c:dLbls>
        <c:marker val="1"/>
        <c:smooth val="0"/>
        <c:axId val="88394368"/>
        <c:axId val="88396544"/>
      </c:lineChart>
      <c:dateAx>
        <c:axId val="88394368"/>
        <c:scaling>
          <c:orientation val="minMax"/>
        </c:scaling>
        <c:delete val="1"/>
        <c:axPos val="b"/>
        <c:numFmt formatCode="ge" sourceLinked="1"/>
        <c:majorTickMark val="none"/>
        <c:minorTickMark val="none"/>
        <c:tickLblPos val="none"/>
        <c:crossAx val="88396544"/>
        <c:crosses val="autoZero"/>
        <c:auto val="1"/>
        <c:lblOffset val="100"/>
        <c:baseTimeUnit val="years"/>
      </c:dateAx>
      <c:valAx>
        <c:axId val="883965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8394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98.59</c:v>
                </c:pt>
                <c:pt idx="1">
                  <c:v>97.62</c:v>
                </c:pt>
                <c:pt idx="2">
                  <c:v>95.9</c:v>
                </c:pt>
                <c:pt idx="3">
                  <c:v>103.09</c:v>
                </c:pt>
                <c:pt idx="4">
                  <c:v>98.34</c:v>
                </c:pt>
              </c:numCache>
            </c:numRef>
          </c:val>
          <c:extLst xmlns:c16r2="http://schemas.microsoft.com/office/drawing/2015/06/chart">
            <c:ext xmlns:c16="http://schemas.microsoft.com/office/drawing/2014/chart" uri="{C3380CC4-5D6E-409C-BE32-E72D297353CC}">
              <c16:uniqueId val="{00000000-067A-4ECA-8AC4-13AB31878F2E}"/>
            </c:ext>
          </c:extLst>
        </c:ser>
        <c:dLbls>
          <c:showLegendKey val="0"/>
          <c:showVal val="0"/>
          <c:showCatName val="0"/>
          <c:showSerName val="0"/>
          <c:showPercent val="0"/>
          <c:showBubbleSize val="0"/>
        </c:dLbls>
        <c:gapWidth val="150"/>
        <c:axId val="88430080"/>
        <c:axId val="88432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100.47</c:v>
                </c:pt>
                <c:pt idx="1">
                  <c:v>101.72</c:v>
                </c:pt>
                <c:pt idx="2">
                  <c:v>102.38</c:v>
                </c:pt>
                <c:pt idx="3">
                  <c:v>100.12</c:v>
                </c:pt>
                <c:pt idx="4">
                  <c:v>98.66</c:v>
                </c:pt>
              </c:numCache>
            </c:numRef>
          </c:val>
          <c:smooth val="0"/>
          <c:extLst xmlns:c16r2="http://schemas.microsoft.com/office/drawing/2015/06/chart">
            <c:ext xmlns:c16="http://schemas.microsoft.com/office/drawing/2014/chart" uri="{C3380CC4-5D6E-409C-BE32-E72D297353CC}">
              <c16:uniqueId val="{00000001-067A-4ECA-8AC4-13AB31878F2E}"/>
            </c:ext>
          </c:extLst>
        </c:ser>
        <c:dLbls>
          <c:showLegendKey val="0"/>
          <c:showVal val="0"/>
          <c:showCatName val="0"/>
          <c:showSerName val="0"/>
          <c:showPercent val="0"/>
          <c:showBubbleSize val="0"/>
        </c:dLbls>
        <c:marker val="1"/>
        <c:smooth val="0"/>
        <c:axId val="88430080"/>
        <c:axId val="88432000"/>
      </c:lineChart>
      <c:dateAx>
        <c:axId val="88430080"/>
        <c:scaling>
          <c:orientation val="minMax"/>
        </c:scaling>
        <c:delete val="1"/>
        <c:axPos val="b"/>
        <c:numFmt formatCode="ge" sourceLinked="1"/>
        <c:majorTickMark val="none"/>
        <c:minorTickMark val="none"/>
        <c:tickLblPos val="none"/>
        <c:crossAx val="88432000"/>
        <c:crosses val="autoZero"/>
        <c:auto val="1"/>
        <c:lblOffset val="100"/>
        <c:baseTimeUnit val="years"/>
      </c:dateAx>
      <c:valAx>
        <c:axId val="88432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430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183.94</c:v>
                </c:pt>
                <c:pt idx="1">
                  <c:v>179.88</c:v>
                </c:pt>
                <c:pt idx="2">
                  <c:v>183.05</c:v>
                </c:pt>
                <c:pt idx="3">
                  <c:v>170.5</c:v>
                </c:pt>
                <c:pt idx="4">
                  <c:v>178.7</c:v>
                </c:pt>
              </c:numCache>
            </c:numRef>
          </c:val>
          <c:extLst xmlns:c16r2="http://schemas.microsoft.com/office/drawing/2015/06/chart">
            <c:ext xmlns:c16="http://schemas.microsoft.com/office/drawing/2014/chart" uri="{C3380CC4-5D6E-409C-BE32-E72D297353CC}">
              <c16:uniqueId val="{00000000-3DD8-4609-BC22-842F41474425}"/>
            </c:ext>
          </c:extLst>
        </c:ser>
        <c:dLbls>
          <c:showLegendKey val="0"/>
          <c:showVal val="0"/>
          <c:showCatName val="0"/>
          <c:showSerName val="0"/>
          <c:showPercent val="0"/>
          <c:showBubbleSize val="0"/>
        </c:dLbls>
        <c:gapWidth val="150"/>
        <c:axId val="88450944"/>
        <c:axId val="88457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169.82</c:v>
                </c:pt>
                <c:pt idx="1">
                  <c:v>168.2</c:v>
                </c:pt>
                <c:pt idx="2">
                  <c:v>168.67</c:v>
                </c:pt>
                <c:pt idx="3">
                  <c:v>174.97</c:v>
                </c:pt>
                <c:pt idx="4">
                  <c:v>178.59</c:v>
                </c:pt>
              </c:numCache>
            </c:numRef>
          </c:val>
          <c:smooth val="0"/>
          <c:extLst xmlns:c16r2="http://schemas.microsoft.com/office/drawing/2015/06/chart">
            <c:ext xmlns:c16="http://schemas.microsoft.com/office/drawing/2014/chart" uri="{C3380CC4-5D6E-409C-BE32-E72D297353CC}">
              <c16:uniqueId val="{00000001-3DD8-4609-BC22-842F41474425}"/>
            </c:ext>
          </c:extLst>
        </c:ser>
        <c:dLbls>
          <c:showLegendKey val="0"/>
          <c:showVal val="0"/>
          <c:showCatName val="0"/>
          <c:showSerName val="0"/>
          <c:showPercent val="0"/>
          <c:showBubbleSize val="0"/>
        </c:dLbls>
        <c:marker val="1"/>
        <c:smooth val="0"/>
        <c:axId val="88450944"/>
        <c:axId val="88457216"/>
      </c:lineChart>
      <c:dateAx>
        <c:axId val="88450944"/>
        <c:scaling>
          <c:orientation val="minMax"/>
        </c:scaling>
        <c:delete val="1"/>
        <c:axPos val="b"/>
        <c:numFmt formatCode="ge" sourceLinked="1"/>
        <c:majorTickMark val="none"/>
        <c:minorTickMark val="none"/>
        <c:tickLblPos val="none"/>
        <c:crossAx val="88457216"/>
        <c:crosses val="autoZero"/>
        <c:auto val="1"/>
        <c:lblOffset val="100"/>
        <c:baseTimeUnit val="years"/>
      </c:dateAx>
      <c:valAx>
        <c:axId val="88457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450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D46" zoomScale="70" zoomScaleNormal="7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長野県　箕輪町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A6</v>
      </c>
      <c r="X8" s="59"/>
      <c r="Y8" s="59"/>
      <c r="Z8" s="59"/>
      <c r="AA8" s="59"/>
      <c r="AB8" s="59"/>
      <c r="AC8" s="59"/>
      <c r="AD8" s="59" t="str">
        <f>データ!$M$6</f>
        <v>非設置</v>
      </c>
      <c r="AE8" s="59"/>
      <c r="AF8" s="59"/>
      <c r="AG8" s="59"/>
      <c r="AH8" s="59"/>
      <c r="AI8" s="59"/>
      <c r="AJ8" s="59"/>
      <c r="AK8" s="4"/>
      <c r="AL8" s="60">
        <f>データ!$R$6</f>
        <v>25050</v>
      </c>
      <c r="AM8" s="60"/>
      <c r="AN8" s="60"/>
      <c r="AO8" s="60"/>
      <c r="AP8" s="60"/>
      <c r="AQ8" s="60"/>
      <c r="AR8" s="60"/>
      <c r="AS8" s="60"/>
      <c r="AT8" s="51">
        <f>データ!$S$6</f>
        <v>85.91</v>
      </c>
      <c r="AU8" s="52"/>
      <c r="AV8" s="52"/>
      <c r="AW8" s="52"/>
      <c r="AX8" s="52"/>
      <c r="AY8" s="52"/>
      <c r="AZ8" s="52"/>
      <c r="BA8" s="52"/>
      <c r="BB8" s="53">
        <f>データ!$T$6</f>
        <v>291.58</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74.599999999999994</v>
      </c>
      <c r="J10" s="52"/>
      <c r="K10" s="52"/>
      <c r="L10" s="52"/>
      <c r="M10" s="52"/>
      <c r="N10" s="52"/>
      <c r="O10" s="63"/>
      <c r="P10" s="53">
        <f>データ!$P$6</f>
        <v>90.2</v>
      </c>
      <c r="Q10" s="53"/>
      <c r="R10" s="53"/>
      <c r="S10" s="53"/>
      <c r="T10" s="53"/>
      <c r="U10" s="53"/>
      <c r="V10" s="53"/>
      <c r="W10" s="60">
        <f>データ!$Q$6</f>
        <v>3326</v>
      </c>
      <c r="X10" s="60"/>
      <c r="Y10" s="60"/>
      <c r="Z10" s="60"/>
      <c r="AA10" s="60"/>
      <c r="AB10" s="60"/>
      <c r="AC10" s="60"/>
      <c r="AD10" s="2"/>
      <c r="AE10" s="2"/>
      <c r="AF10" s="2"/>
      <c r="AG10" s="2"/>
      <c r="AH10" s="4"/>
      <c r="AI10" s="4"/>
      <c r="AJ10" s="4"/>
      <c r="AK10" s="4"/>
      <c r="AL10" s="60">
        <f>データ!$U$6</f>
        <v>22595</v>
      </c>
      <c r="AM10" s="60"/>
      <c r="AN10" s="60"/>
      <c r="AO10" s="60"/>
      <c r="AP10" s="60"/>
      <c r="AQ10" s="60"/>
      <c r="AR10" s="60"/>
      <c r="AS10" s="60"/>
      <c r="AT10" s="51">
        <f>データ!$V$6</f>
        <v>30.1</v>
      </c>
      <c r="AU10" s="52"/>
      <c r="AV10" s="52"/>
      <c r="AW10" s="52"/>
      <c r="AX10" s="52"/>
      <c r="AY10" s="52"/>
      <c r="AZ10" s="52"/>
      <c r="BA10" s="52"/>
      <c r="BB10" s="53">
        <f>データ!$W$6</f>
        <v>750.66</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6" t="s">
        <v>105</v>
      </c>
      <c r="BM16" s="87"/>
      <c r="BN16" s="87"/>
      <c r="BO16" s="87"/>
      <c r="BP16" s="87"/>
      <c r="BQ16" s="87"/>
      <c r="BR16" s="87"/>
      <c r="BS16" s="87"/>
      <c r="BT16" s="87"/>
      <c r="BU16" s="87"/>
      <c r="BV16" s="87"/>
      <c r="BW16" s="87"/>
      <c r="BX16" s="87"/>
      <c r="BY16" s="87"/>
      <c r="BZ16" s="88"/>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6"/>
      <c r="BM17" s="87"/>
      <c r="BN17" s="87"/>
      <c r="BO17" s="87"/>
      <c r="BP17" s="87"/>
      <c r="BQ17" s="87"/>
      <c r="BR17" s="87"/>
      <c r="BS17" s="87"/>
      <c r="BT17" s="87"/>
      <c r="BU17" s="87"/>
      <c r="BV17" s="87"/>
      <c r="BW17" s="87"/>
      <c r="BX17" s="87"/>
      <c r="BY17" s="87"/>
      <c r="BZ17" s="88"/>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6"/>
      <c r="BM18" s="87"/>
      <c r="BN18" s="87"/>
      <c r="BO18" s="87"/>
      <c r="BP18" s="87"/>
      <c r="BQ18" s="87"/>
      <c r="BR18" s="87"/>
      <c r="BS18" s="87"/>
      <c r="BT18" s="87"/>
      <c r="BU18" s="87"/>
      <c r="BV18" s="87"/>
      <c r="BW18" s="87"/>
      <c r="BX18" s="87"/>
      <c r="BY18" s="87"/>
      <c r="BZ18" s="88"/>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6"/>
      <c r="BM19" s="87"/>
      <c r="BN19" s="87"/>
      <c r="BO19" s="87"/>
      <c r="BP19" s="87"/>
      <c r="BQ19" s="87"/>
      <c r="BR19" s="87"/>
      <c r="BS19" s="87"/>
      <c r="BT19" s="87"/>
      <c r="BU19" s="87"/>
      <c r="BV19" s="87"/>
      <c r="BW19" s="87"/>
      <c r="BX19" s="87"/>
      <c r="BY19" s="87"/>
      <c r="BZ19" s="88"/>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6"/>
      <c r="BM20" s="87"/>
      <c r="BN20" s="87"/>
      <c r="BO20" s="87"/>
      <c r="BP20" s="87"/>
      <c r="BQ20" s="87"/>
      <c r="BR20" s="87"/>
      <c r="BS20" s="87"/>
      <c r="BT20" s="87"/>
      <c r="BU20" s="87"/>
      <c r="BV20" s="87"/>
      <c r="BW20" s="87"/>
      <c r="BX20" s="87"/>
      <c r="BY20" s="87"/>
      <c r="BZ20" s="88"/>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6"/>
      <c r="BM21" s="87"/>
      <c r="BN21" s="87"/>
      <c r="BO21" s="87"/>
      <c r="BP21" s="87"/>
      <c r="BQ21" s="87"/>
      <c r="BR21" s="87"/>
      <c r="BS21" s="87"/>
      <c r="BT21" s="87"/>
      <c r="BU21" s="87"/>
      <c r="BV21" s="87"/>
      <c r="BW21" s="87"/>
      <c r="BX21" s="87"/>
      <c r="BY21" s="87"/>
      <c r="BZ21" s="88"/>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6"/>
      <c r="BM22" s="87"/>
      <c r="BN22" s="87"/>
      <c r="BO22" s="87"/>
      <c r="BP22" s="87"/>
      <c r="BQ22" s="87"/>
      <c r="BR22" s="87"/>
      <c r="BS22" s="87"/>
      <c r="BT22" s="87"/>
      <c r="BU22" s="87"/>
      <c r="BV22" s="87"/>
      <c r="BW22" s="87"/>
      <c r="BX22" s="87"/>
      <c r="BY22" s="87"/>
      <c r="BZ22" s="88"/>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6"/>
      <c r="BM23" s="87"/>
      <c r="BN23" s="87"/>
      <c r="BO23" s="87"/>
      <c r="BP23" s="87"/>
      <c r="BQ23" s="87"/>
      <c r="BR23" s="87"/>
      <c r="BS23" s="87"/>
      <c r="BT23" s="87"/>
      <c r="BU23" s="87"/>
      <c r="BV23" s="87"/>
      <c r="BW23" s="87"/>
      <c r="BX23" s="87"/>
      <c r="BY23" s="87"/>
      <c r="BZ23" s="88"/>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6"/>
      <c r="BM24" s="87"/>
      <c r="BN24" s="87"/>
      <c r="BO24" s="87"/>
      <c r="BP24" s="87"/>
      <c r="BQ24" s="87"/>
      <c r="BR24" s="87"/>
      <c r="BS24" s="87"/>
      <c r="BT24" s="87"/>
      <c r="BU24" s="87"/>
      <c r="BV24" s="87"/>
      <c r="BW24" s="87"/>
      <c r="BX24" s="87"/>
      <c r="BY24" s="87"/>
      <c r="BZ24" s="88"/>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6"/>
      <c r="BM25" s="87"/>
      <c r="BN25" s="87"/>
      <c r="BO25" s="87"/>
      <c r="BP25" s="87"/>
      <c r="BQ25" s="87"/>
      <c r="BR25" s="87"/>
      <c r="BS25" s="87"/>
      <c r="BT25" s="87"/>
      <c r="BU25" s="87"/>
      <c r="BV25" s="87"/>
      <c r="BW25" s="87"/>
      <c r="BX25" s="87"/>
      <c r="BY25" s="87"/>
      <c r="BZ25" s="88"/>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6"/>
      <c r="BM26" s="87"/>
      <c r="BN26" s="87"/>
      <c r="BO26" s="87"/>
      <c r="BP26" s="87"/>
      <c r="BQ26" s="87"/>
      <c r="BR26" s="87"/>
      <c r="BS26" s="87"/>
      <c r="BT26" s="87"/>
      <c r="BU26" s="87"/>
      <c r="BV26" s="87"/>
      <c r="BW26" s="87"/>
      <c r="BX26" s="87"/>
      <c r="BY26" s="87"/>
      <c r="BZ26" s="88"/>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6"/>
      <c r="BM27" s="87"/>
      <c r="BN27" s="87"/>
      <c r="BO27" s="87"/>
      <c r="BP27" s="87"/>
      <c r="BQ27" s="87"/>
      <c r="BR27" s="87"/>
      <c r="BS27" s="87"/>
      <c r="BT27" s="87"/>
      <c r="BU27" s="87"/>
      <c r="BV27" s="87"/>
      <c r="BW27" s="87"/>
      <c r="BX27" s="87"/>
      <c r="BY27" s="87"/>
      <c r="BZ27" s="88"/>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6"/>
      <c r="BM28" s="87"/>
      <c r="BN28" s="87"/>
      <c r="BO28" s="87"/>
      <c r="BP28" s="87"/>
      <c r="BQ28" s="87"/>
      <c r="BR28" s="87"/>
      <c r="BS28" s="87"/>
      <c r="BT28" s="87"/>
      <c r="BU28" s="87"/>
      <c r="BV28" s="87"/>
      <c r="BW28" s="87"/>
      <c r="BX28" s="87"/>
      <c r="BY28" s="87"/>
      <c r="BZ28" s="88"/>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6"/>
      <c r="BM29" s="87"/>
      <c r="BN29" s="87"/>
      <c r="BO29" s="87"/>
      <c r="BP29" s="87"/>
      <c r="BQ29" s="87"/>
      <c r="BR29" s="87"/>
      <c r="BS29" s="87"/>
      <c r="BT29" s="87"/>
      <c r="BU29" s="87"/>
      <c r="BV29" s="87"/>
      <c r="BW29" s="87"/>
      <c r="BX29" s="87"/>
      <c r="BY29" s="87"/>
      <c r="BZ29" s="88"/>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6"/>
      <c r="BM30" s="87"/>
      <c r="BN30" s="87"/>
      <c r="BO30" s="87"/>
      <c r="BP30" s="87"/>
      <c r="BQ30" s="87"/>
      <c r="BR30" s="87"/>
      <c r="BS30" s="87"/>
      <c r="BT30" s="87"/>
      <c r="BU30" s="87"/>
      <c r="BV30" s="87"/>
      <c r="BW30" s="87"/>
      <c r="BX30" s="87"/>
      <c r="BY30" s="87"/>
      <c r="BZ30" s="88"/>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6"/>
      <c r="BM31" s="87"/>
      <c r="BN31" s="87"/>
      <c r="BO31" s="87"/>
      <c r="BP31" s="87"/>
      <c r="BQ31" s="87"/>
      <c r="BR31" s="87"/>
      <c r="BS31" s="87"/>
      <c r="BT31" s="87"/>
      <c r="BU31" s="87"/>
      <c r="BV31" s="87"/>
      <c r="BW31" s="87"/>
      <c r="BX31" s="87"/>
      <c r="BY31" s="87"/>
      <c r="BZ31" s="88"/>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6"/>
      <c r="BM32" s="87"/>
      <c r="BN32" s="87"/>
      <c r="BO32" s="87"/>
      <c r="BP32" s="87"/>
      <c r="BQ32" s="87"/>
      <c r="BR32" s="87"/>
      <c r="BS32" s="87"/>
      <c r="BT32" s="87"/>
      <c r="BU32" s="87"/>
      <c r="BV32" s="87"/>
      <c r="BW32" s="87"/>
      <c r="BX32" s="87"/>
      <c r="BY32" s="87"/>
      <c r="BZ32" s="88"/>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6"/>
      <c r="BM33" s="87"/>
      <c r="BN33" s="87"/>
      <c r="BO33" s="87"/>
      <c r="BP33" s="87"/>
      <c r="BQ33" s="87"/>
      <c r="BR33" s="87"/>
      <c r="BS33" s="87"/>
      <c r="BT33" s="87"/>
      <c r="BU33" s="87"/>
      <c r="BV33" s="87"/>
      <c r="BW33" s="87"/>
      <c r="BX33" s="87"/>
      <c r="BY33" s="87"/>
      <c r="BZ33" s="88"/>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6"/>
      <c r="BM34" s="87"/>
      <c r="BN34" s="87"/>
      <c r="BO34" s="87"/>
      <c r="BP34" s="87"/>
      <c r="BQ34" s="87"/>
      <c r="BR34" s="87"/>
      <c r="BS34" s="87"/>
      <c r="BT34" s="87"/>
      <c r="BU34" s="87"/>
      <c r="BV34" s="87"/>
      <c r="BW34" s="87"/>
      <c r="BX34" s="87"/>
      <c r="BY34" s="87"/>
      <c r="BZ34" s="88"/>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6"/>
      <c r="BM35" s="87"/>
      <c r="BN35" s="87"/>
      <c r="BO35" s="87"/>
      <c r="BP35" s="87"/>
      <c r="BQ35" s="87"/>
      <c r="BR35" s="87"/>
      <c r="BS35" s="87"/>
      <c r="BT35" s="87"/>
      <c r="BU35" s="87"/>
      <c r="BV35" s="87"/>
      <c r="BW35" s="87"/>
      <c r="BX35" s="87"/>
      <c r="BY35" s="87"/>
      <c r="BZ35" s="88"/>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6"/>
      <c r="BM36" s="87"/>
      <c r="BN36" s="87"/>
      <c r="BO36" s="87"/>
      <c r="BP36" s="87"/>
      <c r="BQ36" s="87"/>
      <c r="BR36" s="87"/>
      <c r="BS36" s="87"/>
      <c r="BT36" s="87"/>
      <c r="BU36" s="87"/>
      <c r="BV36" s="87"/>
      <c r="BW36" s="87"/>
      <c r="BX36" s="87"/>
      <c r="BY36" s="87"/>
      <c r="BZ36" s="88"/>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6"/>
      <c r="BM37" s="87"/>
      <c r="BN37" s="87"/>
      <c r="BO37" s="87"/>
      <c r="BP37" s="87"/>
      <c r="BQ37" s="87"/>
      <c r="BR37" s="87"/>
      <c r="BS37" s="87"/>
      <c r="BT37" s="87"/>
      <c r="BU37" s="87"/>
      <c r="BV37" s="87"/>
      <c r="BW37" s="87"/>
      <c r="BX37" s="87"/>
      <c r="BY37" s="87"/>
      <c r="BZ37" s="88"/>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6"/>
      <c r="BM38" s="87"/>
      <c r="BN38" s="87"/>
      <c r="BO38" s="87"/>
      <c r="BP38" s="87"/>
      <c r="BQ38" s="87"/>
      <c r="BR38" s="87"/>
      <c r="BS38" s="87"/>
      <c r="BT38" s="87"/>
      <c r="BU38" s="87"/>
      <c r="BV38" s="87"/>
      <c r="BW38" s="87"/>
      <c r="BX38" s="87"/>
      <c r="BY38" s="87"/>
      <c r="BZ38" s="88"/>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6"/>
      <c r="BM39" s="87"/>
      <c r="BN39" s="87"/>
      <c r="BO39" s="87"/>
      <c r="BP39" s="87"/>
      <c r="BQ39" s="87"/>
      <c r="BR39" s="87"/>
      <c r="BS39" s="87"/>
      <c r="BT39" s="87"/>
      <c r="BU39" s="87"/>
      <c r="BV39" s="87"/>
      <c r="BW39" s="87"/>
      <c r="BX39" s="87"/>
      <c r="BY39" s="87"/>
      <c r="BZ39" s="88"/>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6"/>
      <c r="BM40" s="87"/>
      <c r="BN40" s="87"/>
      <c r="BO40" s="87"/>
      <c r="BP40" s="87"/>
      <c r="BQ40" s="87"/>
      <c r="BR40" s="87"/>
      <c r="BS40" s="87"/>
      <c r="BT40" s="87"/>
      <c r="BU40" s="87"/>
      <c r="BV40" s="87"/>
      <c r="BW40" s="87"/>
      <c r="BX40" s="87"/>
      <c r="BY40" s="87"/>
      <c r="BZ40" s="88"/>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6"/>
      <c r="BM41" s="87"/>
      <c r="BN41" s="87"/>
      <c r="BO41" s="87"/>
      <c r="BP41" s="87"/>
      <c r="BQ41" s="87"/>
      <c r="BR41" s="87"/>
      <c r="BS41" s="87"/>
      <c r="BT41" s="87"/>
      <c r="BU41" s="87"/>
      <c r="BV41" s="87"/>
      <c r="BW41" s="87"/>
      <c r="BX41" s="87"/>
      <c r="BY41" s="87"/>
      <c r="BZ41" s="88"/>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6"/>
      <c r="BM42" s="87"/>
      <c r="BN42" s="87"/>
      <c r="BO42" s="87"/>
      <c r="BP42" s="87"/>
      <c r="BQ42" s="87"/>
      <c r="BR42" s="87"/>
      <c r="BS42" s="87"/>
      <c r="BT42" s="87"/>
      <c r="BU42" s="87"/>
      <c r="BV42" s="87"/>
      <c r="BW42" s="87"/>
      <c r="BX42" s="87"/>
      <c r="BY42" s="87"/>
      <c r="BZ42" s="88"/>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6"/>
      <c r="BM43" s="87"/>
      <c r="BN43" s="87"/>
      <c r="BO43" s="87"/>
      <c r="BP43" s="87"/>
      <c r="BQ43" s="87"/>
      <c r="BR43" s="87"/>
      <c r="BS43" s="87"/>
      <c r="BT43" s="87"/>
      <c r="BU43" s="87"/>
      <c r="BV43" s="87"/>
      <c r="BW43" s="87"/>
      <c r="BX43" s="87"/>
      <c r="BY43" s="87"/>
      <c r="BZ43" s="88"/>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6"/>
      <c r="BM44" s="87"/>
      <c r="BN44" s="87"/>
      <c r="BO44" s="87"/>
      <c r="BP44" s="87"/>
      <c r="BQ44" s="87"/>
      <c r="BR44" s="87"/>
      <c r="BS44" s="87"/>
      <c r="BT44" s="87"/>
      <c r="BU44" s="87"/>
      <c r="BV44" s="87"/>
      <c r="BW44" s="87"/>
      <c r="BX44" s="87"/>
      <c r="BY44" s="87"/>
      <c r="BZ44" s="88"/>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2" t="s">
        <v>104</v>
      </c>
      <c r="BM47" s="73"/>
      <c r="BN47" s="73"/>
      <c r="BO47" s="73"/>
      <c r="BP47" s="73"/>
      <c r="BQ47" s="73"/>
      <c r="BR47" s="73"/>
      <c r="BS47" s="73"/>
      <c r="BT47" s="73"/>
      <c r="BU47" s="73"/>
      <c r="BV47" s="73"/>
      <c r="BW47" s="73"/>
      <c r="BX47" s="73"/>
      <c r="BY47" s="73"/>
      <c r="BZ47" s="74"/>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2"/>
      <c r="BM48" s="73"/>
      <c r="BN48" s="73"/>
      <c r="BO48" s="73"/>
      <c r="BP48" s="73"/>
      <c r="BQ48" s="73"/>
      <c r="BR48" s="73"/>
      <c r="BS48" s="73"/>
      <c r="BT48" s="73"/>
      <c r="BU48" s="73"/>
      <c r="BV48" s="73"/>
      <c r="BW48" s="73"/>
      <c r="BX48" s="73"/>
      <c r="BY48" s="73"/>
      <c r="BZ48" s="74"/>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2"/>
      <c r="BM49" s="73"/>
      <c r="BN49" s="73"/>
      <c r="BO49" s="73"/>
      <c r="BP49" s="73"/>
      <c r="BQ49" s="73"/>
      <c r="BR49" s="73"/>
      <c r="BS49" s="73"/>
      <c r="BT49" s="73"/>
      <c r="BU49" s="73"/>
      <c r="BV49" s="73"/>
      <c r="BW49" s="73"/>
      <c r="BX49" s="73"/>
      <c r="BY49" s="73"/>
      <c r="BZ49" s="74"/>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2"/>
      <c r="BM50" s="73"/>
      <c r="BN50" s="73"/>
      <c r="BO50" s="73"/>
      <c r="BP50" s="73"/>
      <c r="BQ50" s="73"/>
      <c r="BR50" s="73"/>
      <c r="BS50" s="73"/>
      <c r="BT50" s="73"/>
      <c r="BU50" s="73"/>
      <c r="BV50" s="73"/>
      <c r="BW50" s="73"/>
      <c r="BX50" s="73"/>
      <c r="BY50" s="73"/>
      <c r="BZ50" s="74"/>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2"/>
      <c r="BM51" s="73"/>
      <c r="BN51" s="73"/>
      <c r="BO51" s="73"/>
      <c r="BP51" s="73"/>
      <c r="BQ51" s="73"/>
      <c r="BR51" s="73"/>
      <c r="BS51" s="73"/>
      <c r="BT51" s="73"/>
      <c r="BU51" s="73"/>
      <c r="BV51" s="73"/>
      <c r="BW51" s="73"/>
      <c r="BX51" s="73"/>
      <c r="BY51" s="73"/>
      <c r="BZ51" s="74"/>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2"/>
      <c r="BM52" s="73"/>
      <c r="BN52" s="73"/>
      <c r="BO52" s="73"/>
      <c r="BP52" s="73"/>
      <c r="BQ52" s="73"/>
      <c r="BR52" s="73"/>
      <c r="BS52" s="73"/>
      <c r="BT52" s="73"/>
      <c r="BU52" s="73"/>
      <c r="BV52" s="73"/>
      <c r="BW52" s="73"/>
      <c r="BX52" s="73"/>
      <c r="BY52" s="73"/>
      <c r="BZ52" s="74"/>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2"/>
      <c r="BM53" s="73"/>
      <c r="BN53" s="73"/>
      <c r="BO53" s="73"/>
      <c r="BP53" s="73"/>
      <c r="BQ53" s="73"/>
      <c r="BR53" s="73"/>
      <c r="BS53" s="73"/>
      <c r="BT53" s="73"/>
      <c r="BU53" s="73"/>
      <c r="BV53" s="73"/>
      <c r="BW53" s="73"/>
      <c r="BX53" s="73"/>
      <c r="BY53" s="73"/>
      <c r="BZ53" s="74"/>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2"/>
      <c r="BM54" s="73"/>
      <c r="BN54" s="73"/>
      <c r="BO54" s="73"/>
      <c r="BP54" s="73"/>
      <c r="BQ54" s="73"/>
      <c r="BR54" s="73"/>
      <c r="BS54" s="73"/>
      <c r="BT54" s="73"/>
      <c r="BU54" s="73"/>
      <c r="BV54" s="73"/>
      <c r="BW54" s="73"/>
      <c r="BX54" s="73"/>
      <c r="BY54" s="73"/>
      <c r="BZ54" s="74"/>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2"/>
      <c r="BM55" s="73"/>
      <c r="BN55" s="73"/>
      <c r="BO55" s="73"/>
      <c r="BP55" s="73"/>
      <c r="BQ55" s="73"/>
      <c r="BR55" s="73"/>
      <c r="BS55" s="73"/>
      <c r="BT55" s="73"/>
      <c r="BU55" s="73"/>
      <c r="BV55" s="73"/>
      <c r="BW55" s="73"/>
      <c r="BX55" s="73"/>
      <c r="BY55" s="73"/>
      <c r="BZ55" s="74"/>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2"/>
      <c r="BM56" s="73"/>
      <c r="BN56" s="73"/>
      <c r="BO56" s="73"/>
      <c r="BP56" s="73"/>
      <c r="BQ56" s="73"/>
      <c r="BR56" s="73"/>
      <c r="BS56" s="73"/>
      <c r="BT56" s="73"/>
      <c r="BU56" s="73"/>
      <c r="BV56" s="73"/>
      <c r="BW56" s="73"/>
      <c r="BX56" s="73"/>
      <c r="BY56" s="73"/>
      <c r="BZ56" s="74"/>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2"/>
      <c r="BM57" s="73"/>
      <c r="BN57" s="73"/>
      <c r="BO57" s="73"/>
      <c r="BP57" s="73"/>
      <c r="BQ57" s="73"/>
      <c r="BR57" s="73"/>
      <c r="BS57" s="73"/>
      <c r="BT57" s="73"/>
      <c r="BU57" s="73"/>
      <c r="BV57" s="73"/>
      <c r="BW57" s="73"/>
      <c r="BX57" s="73"/>
      <c r="BY57" s="73"/>
      <c r="BZ57" s="74"/>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2"/>
      <c r="BM58" s="73"/>
      <c r="BN58" s="73"/>
      <c r="BO58" s="73"/>
      <c r="BP58" s="73"/>
      <c r="BQ58" s="73"/>
      <c r="BR58" s="73"/>
      <c r="BS58" s="73"/>
      <c r="BT58" s="73"/>
      <c r="BU58" s="73"/>
      <c r="BV58" s="73"/>
      <c r="BW58" s="73"/>
      <c r="BX58" s="73"/>
      <c r="BY58" s="73"/>
      <c r="BZ58" s="7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2"/>
      <c r="BM59" s="73"/>
      <c r="BN59" s="73"/>
      <c r="BO59" s="73"/>
      <c r="BP59" s="73"/>
      <c r="BQ59" s="73"/>
      <c r="BR59" s="73"/>
      <c r="BS59" s="73"/>
      <c r="BT59" s="73"/>
      <c r="BU59" s="73"/>
      <c r="BV59" s="73"/>
      <c r="BW59" s="73"/>
      <c r="BX59" s="73"/>
      <c r="BY59" s="73"/>
      <c r="BZ59" s="74"/>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72"/>
      <c r="BM60" s="73"/>
      <c r="BN60" s="73"/>
      <c r="BO60" s="73"/>
      <c r="BP60" s="73"/>
      <c r="BQ60" s="73"/>
      <c r="BR60" s="73"/>
      <c r="BS60" s="73"/>
      <c r="BT60" s="73"/>
      <c r="BU60" s="73"/>
      <c r="BV60" s="73"/>
      <c r="BW60" s="73"/>
      <c r="BX60" s="73"/>
      <c r="BY60" s="73"/>
      <c r="BZ60" s="74"/>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72"/>
      <c r="BM61" s="73"/>
      <c r="BN61" s="73"/>
      <c r="BO61" s="73"/>
      <c r="BP61" s="73"/>
      <c r="BQ61" s="73"/>
      <c r="BR61" s="73"/>
      <c r="BS61" s="73"/>
      <c r="BT61" s="73"/>
      <c r="BU61" s="73"/>
      <c r="BV61" s="73"/>
      <c r="BW61" s="73"/>
      <c r="BX61" s="73"/>
      <c r="BY61" s="73"/>
      <c r="BZ61" s="74"/>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2"/>
      <c r="BM62" s="73"/>
      <c r="BN62" s="73"/>
      <c r="BO62" s="73"/>
      <c r="BP62" s="73"/>
      <c r="BQ62" s="73"/>
      <c r="BR62" s="73"/>
      <c r="BS62" s="73"/>
      <c r="BT62" s="73"/>
      <c r="BU62" s="73"/>
      <c r="BV62" s="73"/>
      <c r="BW62" s="73"/>
      <c r="BX62" s="73"/>
      <c r="BY62" s="73"/>
      <c r="BZ62" s="74"/>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106</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El8CSsZJmj/jAXLSBB2vlb+aAd1pfUkuDDU0+/14MBdQ3nfVyfBVQ++18B4QM2FmNm3UVc1ARgG2lNtmZ3RR7w==" saltValue="t2io58xR0oDsC14qaTZf8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0" t="s">
        <v>50</v>
      </c>
      <c r="I3" s="91"/>
      <c r="J3" s="91"/>
      <c r="K3" s="91"/>
      <c r="L3" s="91"/>
      <c r="M3" s="91"/>
      <c r="N3" s="91"/>
      <c r="O3" s="91"/>
      <c r="P3" s="91"/>
      <c r="Q3" s="91"/>
      <c r="R3" s="91"/>
      <c r="S3" s="91"/>
      <c r="T3" s="91"/>
      <c r="U3" s="91"/>
      <c r="V3" s="91"/>
      <c r="W3" s="92"/>
      <c r="X3" s="96" t="s">
        <v>51</v>
      </c>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t="s">
        <v>27</v>
      </c>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row>
    <row r="4" spans="1:144" x14ac:dyDescent="0.15">
      <c r="A4" s="29" t="s">
        <v>52</v>
      </c>
      <c r="B4" s="31"/>
      <c r="C4" s="31"/>
      <c r="D4" s="31"/>
      <c r="E4" s="31"/>
      <c r="F4" s="31"/>
      <c r="G4" s="31"/>
      <c r="H4" s="93"/>
      <c r="I4" s="94"/>
      <c r="J4" s="94"/>
      <c r="K4" s="94"/>
      <c r="L4" s="94"/>
      <c r="M4" s="94"/>
      <c r="N4" s="94"/>
      <c r="O4" s="94"/>
      <c r="P4" s="94"/>
      <c r="Q4" s="94"/>
      <c r="R4" s="94"/>
      <c r="S4" s="94"/>
      <c r="T4" s="94"/>
      <c r="U4" s="94"/>
      <c r="V4" s="94"/>
      <c r="W4" s="95"/>
      <c r="X4" s="89" t="s">
        <v>53</v>
      </c>
      <c r="Y4" s="89"/>
      <c r="Z4" s="89"/>
      <c r="AA4" s="89"/>
      <c r="AB4" s="89"/>
      <c r="AC4" s="89"/>
      <c r="AD4" s="89"/>
      <c r="AE4" s="89"/>
      <c r="AF4" s="89"/>
      <c r="AG4" s="89"/>
      <c r="AH4" s="89"/>
      <c r="AI4" s="89" t="s">
        <v>54</v>
      </c>
      <c r="AJ4" s="89"/>
      <c r="AK4" s="89"/>
      <c r="AL4" s="89"/>
      <c r="AM4" s="89"/>
      <c r="AN4" s="89"/>
      <c r="AO4" s="89"/>
      <c r="AP4" s="89"/>
      <c r="AQ4" s="89"/>
      <c r="AR4" s="89"/>
      <c r="AS4" s="89"/>
      <c r="AT4" s="89" t="s">
        <v>55</v>
      </c>
      <c r="AU4" s="89"/>
      <c r="AV4" s="89"/>
      <c r="AW4" s="89"/>
      <c r="AX4" s="89"/>
      <c r="AY4" s="89"/>
      <c r="AZ4" s="89"/>
      <c r="BA4" s="89"/>
      <c r="BB4" s="89"/>
      <c r="BC4" s="89"/>
      <c r="BD4" s="89"/>
      <c r="BE4" s="89" t="s">
        <v>56</v>
      </c>
      <c r="BF4" s="89"/>
      <c r="BG4" s="89"/>
      <c r="BH4" s="89"/>
      <c r="BI4" s="89"/>
      <c r="BJ4" s="89"/>
      <c r="BK4" s="89"/>
      <c r="BL4" s="89"/>
      <c r="BM4" s="89"/>
      <c r="BN4" s="89"/>
      <c r="BO4" s="89"/>
      <c r="BP4" s="89" t="s">
        <v>57</v>
      </c>
      <c r="BQ4" s="89"/>
      <c r="BR4" s="89"/>
      <c r="BS4" s="89"/>
      <c r="BT4" s="89"/>
      <c r="BU4" s="89"/>
      <c r="BV4" s="89"/>
      <c r="BW4" s="89"/>
      <c r="BX4" s="89"/>
      <c r="BY4" s="89"/>
      <c r="BZ4" s="89"/>
      <c r="CA4" s="89" t="s">
        <v>58</v>
      </c>
      <c r="CB4" s="89"/>
      <c r="CC4" s="89"/>
      <c r="CD4" s="89"/>
      <c r="CE4" s="89"/>
      <c r="CF4" s="89"/>
      <c r="CG4" s="89"/>
      <c r="CH4" s="89"/>
      <c r="CI4" s="89"/>
      <c r="CJ4" s="89"/>
      <c r="CK4" s="89"/>
      <c r="CL4" s="89" t="s">
        <v>59</v>
      </c>
      <c r="CM4" s="89"/>
      <c r="CN4" s="89"/>
      <c r="CO4" s="89"/>
      <c r="CP4" s="89"/>
      <c r="CQ4" s="89"/>
      <c r="CR4" s="89"/>
      <c r="CS4" s="89"/>
      <c r="CT4" s="89"/>
      <c r="CU4" s="89"/>
      <c r="CV4" s="89"/>
      <c r="CW4" s="89" t="s">
        <v>60</v>
      </c>
      <c r="CX4" s="89"/>
      <c r="CY4" s="89"/>
      <c r="CZ4" s="89"/>
      <c r="DA4" s="89"/>
      <c r="DB4" s="89"/>
      <c r="DC4" s="89"/>
      <c r="DD4" s="89"/>
      <c r="DE4" s="89"/>
      <c r="DF4" s="89"/>
      <c r="DG4" s="89"/>
      <c r="DH4" s="89" t="s">
        <v>61</v>
      </c>
      <c r="DI4" s="89"/>
      <c r="DJ4" s="89"/>
      <c r="DK4" s="89"/>
      <c r="DL4" s="89"/>
      <c r="DM4" s="89"/>
      <c r="DN4" s="89"/>
      <c r="DO4" s="89"/>
      <c r="DP4" s="89"/>
      <c r="DQ4" s="89"/>
      <c r="DR4" s="89"/>
      <c r="DS4" s="89" t="s">
        <v>62</v>
      </c>
      <c r="DT4" s="89"/>
      <c r="DU4" s="89"/>
      <c r="DV4" s="89"/>
      <c r="DW4" s="89"/>
      <c r="DX4" s="89"/>
      <c r="DY4" s="89"/>
      <c r="DZ4" s="89"/>
      <c r="EA4" s="89"/>
      <c r="EB4" s="89"/>
      <c r="EC4" s="89"/>
      <c r="ED4" s="89" t="s">
        <v>63</v>
      </c>
      <c r="EE4" s="89"/>
      <c r="EF4" s="89"/>
      <c r="EG4" s="89"/>
      <c r="EH4" s="89"/>
      <c r="EI4" s="89"/>
      <c r="EJ4" s="89"/>
      <c r="EK4" s="89"/>
      <c r="EL4" s="89"/>
      <c r="EM4" s="89"/>
      <c r="EN4" s="89"/>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2018</v>
      </c>
      <c r="C6" s="34">
        <f t="shared" ref="C6:W6" si="3">C7</f>
        <v>203831</v>
      </c>
      <c r="D6" s="34">
        <f t="shared" si="3"/>
        <v>46</v>
      </c>
      <c r="E6" s="34">
        <f t="shared" si="3"/>
        <v>1</v>
      </c>
      <c r="F6" s="34">
        <f t="shared" si="3"/>
        <v>0</v>
      </c>
      <c r="G6" s="34">
        <f t="shared" si="3"/>
        <v>1</v>
      </c>
      <c r="H6" s="34" t="str">
        <f t="shared" si="3"/>
        <v>長野県　箕輪町</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74.599999999999994</v>
      </c>
      <c r="P6" s="35">
        <f t="shared" si="3"/>
        <v>90.2</v>
      </c>
      <c r="Q6" s="35">
        <f t="shared" si="3"/>
        <v>3326</v>
      </c>
      <c r="R6" s="35">
        <f t="shared" si="3"/>
        <v>25050</v>
      </c>
      <c r="S6" s="35">
        <f t="shared" si="3"/>
        <v>85.91</v>
      </c>
      <c r="T6" s="35">
        <f t="shared" si="3"/>
        <v>291.58</v>
      </c>
      <c r="U6" s="35">
        <f t="shared" si="3"/>
        <v>22595</v>
      </c>
      <c r="V6" s="35">
        <f t="shared" si="3"/>
        <v>30.1</v>
      </c>
      <c r="W6" s="35">
        <f t="shared" si="3"/>
        <v>750.66</v>
      </c>
      <c r="X6" s="36">
        <f>IF(X7="",NA(),X7)</f>
        <v>102.07</v>
      </c>
      <c r="Y6" s="36">
        <f t="shared" ref="Y6:AG6" si="4">IF(Y7="",NA(),Y7)</f>
        <v>102.29</v>
      </c>
      <c r="Z6" s="36">
        <f t="shared" si="4"/>
        <v>102.03</v>
      </c>
      <c r="AA6" s="36">
        <f t="shared" si="4"/>
        <v>106.72</v>
      </c>
      <c r="AB6" s="36">
        <f t="shared" si="4"/>
        <v>103.24</v>
      </c>
      <c r="AC6" s="36">
        <f t="shared" si="4"/>
        <v>110.01</v>
      </c>
      <c r="AD6" s="36">
        <f t="shared" si="4"/>
        <v>111.21</v>
      </c>
      <c r="AE6" s="36">
        <f t="shared" si="4"/>
        <v>111.71</v>
      </c>
      <c r="AF6" s="36">
        <f t="shared" si="4"/>
        <v>110.05</v>
      </c>
      <c r="AG6" s="36">
        <f t="shared" si="4"/>
        <v>108.87</v>
      </c>
      <c r="AH6" s="35" t="str">
        <f>IF(AH7="","",IF(AH7="-","【-】","【"&amp;SUBSTITUTE(TEXT(AH7,"#,##0.00"),"-","△")&amp;"】"))</f>
        <v>【112.83】</v>
      </c>
      <c r="AI6" s="35">
        <f>IF(AI7="",NA(),AI7)</f>
        <v>0</v>
      </c>
      <c r="AJ6" s="35">
        <f t="shared" ref="AJ6:AR6" si="5">IF(AJ7="",NA(),AJ7)</f>
        <v>0</v>
      </c>
      <c r="AK6" s="35">
        <f t="shared" si="5"/>
        <v>0</v>
      </c>
      <c r="AL6" s="35">
        <f t="shared" si="5"/>
        <v>0</v>
      </c>
      <c r="AM6" s="35">
        <f t="shared" si="5"/>
        <v>0</v>
      </c>
      <c r="AN6" s="36">
        <f t="shared" si="5"/>
        <v>2.8</v>
      </c>
      <c r="AO6" s="36">
        <f t="shared" si="5"/>
        <v>1.93</v>
      </c>
      <c r="AP6" s="36">
        <f t="shared" si="5"/>
        <v>1.72</v>
      </c>
      <c r="AQ6" s="36">
        <f t="shared" si="5"/>
        <v>2.64</v>
      </c>
      <c r="AR6" s="36">
        <f t="shared" si="5"/>
        <v>3.16</v>
      </c>
      <c r="AS6" s="35" t="str">
        <f>IF(AS7="","",IF(AS7="-","【-】","【"&amp;SUBSTITUTE(TEXT(AS7,"#,##0.00"),"-","△")&amp;"】"))</f>
        <v>【1.05】</v>
      </c>
      <c r="AT6" s="36">
        <f>IF(AT7="",NA(),AT7)</f>
        <v>784.06</v>
      </c>
      <c r="AU6" s="36">
        <f t="shared" ref="AU6:BC6" si="6">IF(AU7="",NA(),AU7)</f>
        <v>571.52</v>
      </c>
      <c r="AV6" s="36">
        <f t="shared" si="6"/>
        <v>532.07000000000005</v>
      </c>
      <c r="AW6" s="36">
        <f t="shared" si="6"/>
        <v>554.72</v>
      </c>
      <c r="AX6" s="36">
        <f t="shared" si="6"/>
        <v>593.6</v>
      </c>
      <c r="AY6" s="36">
        <f t="shared" si="6"/>
        <v>381.53</v>
      </c>
      <c r="AZ6" s="36">
        <f t="shared" si="6"/>
        <v>391.54</v>
      </c>
      <c r="BA6" s="36">
        <f t="shared" si="6"/>
        <v>384.34</v>
      </c>
      <c r="BB6" s="36">
        <f t="shared" si="6"/>
        <v>359.47</v>
      </c>
      <c r="BC6" s="36">
        <f t="shared" si="6"/>
        <v>369.69</v>
      </c>
      <c r="BD6" s="35" t="str">
        <f>IF(BD7="","",IF(BD7="-","【-】","【"&amp;SUBSTITUTE(TEXT(BD7,"#,##0.00"),"-","△")&amp;"】"))</f>
        <v>【261.93】</v>
      </c>
      <c r="BE6" s="36">
        <f>IF(BE7="",NA(),BE7)</f>
        <v>459.44</v>
      </c>
      <c r="BF6" s="36">
        <f t="shared" ref="BF6:BN6" si="7">IF(BF7="",NA(),BF7)</f>
        <v>455.3</v>
      </c>
      <c r="BG6" s="36">
        <f t="shared" si="7"/>
        <v>430.41</v>
      </c>
      <c r="BH6" s="36">
        <f t="shared" si="7"/>
        <v>404.61</v>
      </c>
      <c r="BI6" s="36">
        <f t="shared" si="7"/>
        <v>380.73</v>
      </c>
      <c r="BJ6" s="36">
        <f t="shared" si="7"/>
        <v>393.27</v>
      </c>
      <c r="BK6" s="36">
        <f t="shared" si="7"/>
        <v>386.97</v>
      </c>
      <c r="BL6" s="36">
        <f t="shared" si="7"/>
        <v>380.58</v>
      </c>
      <c r="BM6" s="36">
        <f t="shared" si="7"/>
        <v>401.79</v>
      </c>
      <c r="BN6" s="36">
        <f t="shared" si="7"/>
        <v>402.99</v>
      </c>
      <c r="BO6" s="35" t="str">
        <f>IF(BO7="","",IF(BO7="-","【-】","【"&amp;SUBSTITUTE(TEXT(BO7,"#,##0.00"),"-","△")&amp;"】"))</f>
        <v>【270.46】</v>
      </c>
      <c r="BP6" s="36">
        <f>IF(BP7="",NA(),BP7)</f>
        <v>98.59</v>
      </c>
      <c r="BQ6" s="36">
        <f t="shared" ref="BQ6:BY6" si="8">IF(BQ7="",NA(),BQ7)</f>
        <v>97.62</v>
      </c>
      <c r="BR6" s="36">
        <f t="shared" si="8"/>
        <v>95.9</v>
      </c>
      <c r="BS6" s="36">
        <f t="shared" si="8"/>
        <v>103.09</v>
      </c>
      <c r="BT6" s="36">
        <f t="shared" si="8"/>
        <v>98.34</v>
      </c>
      <c r="BU6" s="36">
        <f t="shared" si="8"/>
        <v>100.47</v>
      </c>
      <c r="BV6" s="36">
        <f t="shared" si="8"/>
        <v>101.72</v>
      </c>
      <c r="BW6" s="36">
        <f t="shared" si="8"/>
        <v>102.38</v>
      </c>
      <c r="BX6" s="36">
        <f t="shared" si="8"/>
        <v>100.12</v>
      </c>
      <c r="BY6" s="36">
        <f t="shared" si="8"/>
        <v>98.66</v>
      </c>
      <c r="BZ6" s="35" t="str">
        <f>IF(BZ7="","",IF(BZ7="-","【-】","【"&amp;SUBSTITUTE(TEXT(BZ7,"#,##0.00"),"-","△")&amp;"】"))</f>
        <v>【103.91】</v>
      </c>
      <c r="CA6" s="36">
        <f>IF(CA7="",NA(),CA7)</f>
        <v>183.94</v>
      </c>
      <c r="CB6" s="36">
        <f t="shared" ref="CB6:CJ6" si="9">IF(CB7="",NA(),CB7)</f>
        <v>179.88</v>
      </c>
      <c r="CC6" s="36">
        <f t="shared" si="9"/>
        <v>183.05</v>
      </c>
      <c r="CD6" s="36">
        <f t="shared" si="9"/>
        <v>170.5</v>
      </c>
      <c r="CE6" s="36">
        <f t="shared" si="9"/>
        <v>178.7</v>
      </c>
      <c r="CF6" s="36">
        <f t="shared" si="9"/>
        <v>169.82</v>
      </c>
      <c r="CG6" s="36">
        <f t="shared" si="9"/>
        <v>168.2</v>
      </c>
      <c r="CH6" s="36">
        <f t="shared" si="9"/>
        <v>168.67</v>
      </c>
      <c r="CI6" s="36">
        <f t="shared" si="9"/>
        <v>174.97</v>
      </c>
      <c r="CJ6" s="36">
        <f t="shared" si="9"/>
        <v>178.59</v>
      </c>
      <c r="CK6" s="35" t="str">
        <f>IF(CK7="","",IF(CK7="-","【-】","【"&amp;SUBSTITUTE(TEXT(CK7,"#,##0.00"),"-","△")&amp;"】"))</f>
        <v>【167.11】</v>
      </c>
      <c r="CL6" s="36">
        <f>IF(CL7="",NA(),CL7)</f>
        <v>62.5</v>
      </c>
      <c r="CM6" s="36">
        <f t="shared" ref="CM6:CU6" si="10">IF(CM7="",NA(),CM7)</f>
        <v>63.34</v>
      </c>
      <c r="CN6" s="36">
        <f t="shared" si="10"/>
        <v>63.76</v>
      </c>
      <c r="CO6" s="36">
        <f t="shared" si="10"/>
        <v>65.27</v>
      </c>
      <c r="CP6" s="36">
        <f t="shared" si="10"/>
        <v>64.400000000000006</v>
      </c>
      <c r="CQ6" s="36">
        <f t="shared" si="10"/>
        <v>55.13</v>
      </c>
      <c r="CR6" s="36">
        <f t="shared" si="10"/>
        <v>54.77</v>
      </c>
      <c r="CS6" s="36">
        <f t="shared" si="10"/>
        <v>54.92</v>
      </c>
      <c r="CT6" s="36">
        <f t="shared" si="10"/>
        <v>55.63</v>
      </c>
      <c r="CU6" s="36">
        <f t="shared" si="10"/>
        <v>55.03</v>
      </c>
      <c r="CV6" s="35" t="str">
        <f>IF(CV7="","",IF(CV7="-","【-】","【"&amp;SUBSTITUTE(TEXT(CV7,"#,##0.00"),"-","△")&amp;"】"))</f>
        <v>【60.27】</v>
      </c>
      <c r="CW6" s="36">
        <f>IF(CW7="",NA(),CW7)</f>
        <v>82.45</v>
      </c>
      <c r="CX6" s="36">
        <f t="shared" ref="CX6:DF6" si="11">IF(CX7="",NA(),CX7)</f>
        <v>81.260000000000005</v>
      </c>
      <c r="CY6" s="36">
        <f t="shared" si="11"/>
        <v>81.36</v>
      </c>
      <c r="CZ6" s="36">
        <f t="shared" si="11"/>
        <v>80.25</v>
      </c>
      <c r="DA6" s="36">
        <f t="shared" si="11"/>
        <v>81.22</v>
      </c>
      <c r="DB6" s="36">
        <f t="shared" si="11"/>
        <v>83</v>
      </c>
      <c r="DC6" s="36">
        <f t="shared" si="11"/>
        <v>82.89</v>
      </c>
      <c r="DD6" s="36">
        <f t="shared" si="11"/>
        <v>82.66</v>
      </c>
      <c r="DE6" s="36">
        <f t="shared" si="11"/>
        <v>82.04</v>
      </c>
      <c r="DF6" s="36">
        <f t="shared" si="11"/>
        <v>81.900000000000006</v>
      </c>
      <c r="DG6" s="35" t="str">
        <f>IF(DG7="","",IF(DG7="-","【-】","【"&amp;SUBSTITUTE(TEXT(DG7,"#,##0.00"),"-","△")&amp;"】"))</f>
        <v>【89.92】</v>
      </c>
      <c r="DH6" s="36">
        <f>IF(DH7="",NA(),DH7)</f>
        <v>34.380000000000003</v>
      </c>
      <c r="DI6" s="36">
        <f t="shared" ref="DI6:DQ6" si="12">IF(DI7="",NA(),DI7)</f>
        <v>36.46</v>
      </c>
      <c r="DJ6" s="36">
        <f t="shared" si="12"/>
        <v>38.69</v>
      </c>
      <c r="DK6" s="36">
        <f t="shared" si="12"/>
        <v>40.65</v>
      </c>
      <c r="DL6" s="36">
        <f t="shared" si="12"/>
        <v>42.78</v>
      </c>
      <c r="DM6" s="36">
        <f t="shared" si="12"/>
        <v>46.66</v>
      </c>
      <c r="DN6" s="36">
        <f t="shared" si="12"/>
        <v>47.46</v>
      </c>
      <c r="DO6" s="36">
        <f t="shared" si="12"/>
        <v>48.49</v>
      </c>
      <c r="DP6" s="36">
        <f t="shared" si="12"/>
        <v>48.05</v>
      </c>
      <c r="DQ6" s="36">
        <f t="shared" si="12"/>
        <v>48.87</v>
      </c>
      <c r="DR6" s="35" t="str">
        <f>IF(DR7="","",IF(DR7="-","【-】","【"&amp;SUBSTITUTE(TEXT(DR7,"#,##0.00"),"-","△")&amp;"】"))</f>
        <v>【48.85】</v>
      </c>
      <c r="DS6" s="36">
        <f>IF(DS7="",NA(),DS7)</f>
        <v>0.09</v>
      </c>
      <c r="DT6" s="36">
        <f t="shared" ref="DT6:EB6" si="13">IF(DT7="",NA(),DT7)</f>
        <v>0.09</v>
      </c>
      <c r="DU6" s="36">
        <f t="shared" si="13"/>
        <v>7.0000000000000007E-2</v>
      </c>
      <c r="DV6" s="36">
        <f t="shared" si="13"/>
        <v>7.0000000000000007E-2</v>
      </c>
      <c r="DW6" s="36">
        <f t="shared" si="13"/>
        <v>21.61</v>
      </c>
      <c r="DX6" s="36">
        <f t="shared" si="13"/>
        <v>9.85</v>
      </c>
      <c r="DY6" s="36">
        <f t="shared" si="13"/>
        <v>9.7100000000000009</v>
      </c>
      <c r="DZ6" s="36">
        <f t="shared" si="13"/>
        <v>12.79</v>
      </c>
      <c r="EA6" s="36">
        <f t="shared" si="13"/>
        <v>13.39</v>
      </c>
      <c r="EB6" s="36">
        <f t="shared" si="13"/>
        <v>14.85</v>
      </c>
      <c r="EC6" s="35" t="str">
        <f>IF(EC7="","",IF(EC7="-","【-】","【"&amp;SUBSTITUTE(TEXT(EC7,"#,##0.00"),"-","△")&amp;"】"))</f>
        <v>【17.80】</v>
      </c>
      <c r="ED6" s="36">
        <f>IF(ED7="",NA(),ED7)</f>
        <v>0.36</v>
      </c>
      <c r="EE6" s="36">
        <f t="shared" ref="EE6:EM6" si="14">IF(EE7="",NA(),EE7)</f>
        <v>0.34</v>
      </c>
      <c r="EF6" s="36">
        <f t="shared" si="14"/>
        <v>0.06</v>
      </c>
      <c r="EG6" s="36">
        <f t="shared" si="14"/>
        <v>0.09</v>
      </c>
      <c r="EH6" s="36">
        <f t="shared" si="14"/>
        <v>0.14000000000000001</v>
      </c>
      <c r="EI6" s="36">
        <f t="shared" si="14"/>
        <v>0.66</v>
      </c>
      <c r="EJ6" s="36">
        <f t="shared" si="14"/>
        <v>0.99</v>
      </c>
      <c r="EK6" s="36">
        <f t="shared" si="14"/>
        <v>0.71</v>
      </c>
      <c r="EL6" s="36">
        <f t="shared" si="14"/>
        <v>0.54</v>
      </c>
      <c r="EM6" s="36">
        <f t="shared" si="14"/>
        <v>0.5</v>
      </c>
      <c r="EN6" s="35" t="str">
        <f>IF(EN7="","",IF(EN7="-","【-】","【"&amp;SUBSTITUTE(TEXT(EN7,"#,##0.00"),"-","△")&amp;"】"))</f>
        <v>【0.70】</v>
      </c>
    </row>
    <row r="7" spans="1:144" s="37" customFormat="1" x14ac:dyDescent="0.15">
      <c r="A7" s="29"/>
      <c r="B7" s="38">
        <v>2018</v>
      </c>
      <c r="C7" s="38">
        <v>203831</v>
      </c>
      <c r="D7" s="38">
        <v>46</v>
      </c>
      <c r="E7" s="38">
        <v>1</v>
      </c>
      <c r="F7" s="38">
        <v>0</v>
      </c>
      <c r="G7" s="38">
        <v>1</v>
      </c>
      <c r="H7" s="38" t="s">
        <v>92</v>
      </c>
      <c r="I7" s="38" t="s">
        <v>93</v>
      </c>
      <c r="J7" s="38" t="s">
        <v>94</v>
      </c>
      <c r="K7" s="38" t="s">
        <v>95</v>
      </c>
      <c r="L7" s="38" t="s">
        <v>96</v>
      </c>
      <c r="M7" s="38" t="s">
        <v>97</v>
      </c>
      <c r="N7" s="39" t="s">
        <v>98</v>
      </c>
      <c r="O7" s="39">
        <v>74.599999999999994</v>
      </c>
      <c r="P7" s="39">
        <v>90.2</v>
      </c>
      <c r="Q7" s="39">
        <v>3326</v>
      </c>
      <c r="R7" s="39">
        <v>25050</v>
      </c>
      <c r="S7" s="39">
        <v>85.91</v>
      </c>
      <c r="T7" s="39">
        <v>291.58</v>
      </c>
      <c r="U7" s="39">
        <v>22595</v>
      </c>
      <c r="V7" s="39">
        <v>30.1</v>
      </c>
      <c r="W7" s="39">
        <v>750.66</v>
      </c>
      <c r="X7" s="39">
        <v>102.07</v>
      </c>
      <c r="Y7" s="39">
        <v>102.29</v>
      </c>
      <c r="Z7" s="39">
        <v>102.03</v>
      </c>
      <c r="AA7" s="39">
        <v>106.72</v>
      </c>
      <c r="AB7" s="39">
        <v>103.24</v>
      </c>
      <c r="AC7" s="39">
        <v>110.01</v>
      </c>
      <c r="AD7" s="39">
        <v>111.21</v>
      </c>
      <c r="AE7" s="39">
        <v>111.71</v>
      </c>
      <c r="AF7" s="39">
        <v>110.05</v>
      </c>
      <c r="AG7" s="39">
        <v>108.87</v>
      </c>
      <c r="AH7" s="39">
        <v>112.83</v>
      </c>
      <c r="AI7" s="39">
        <v>0</v>
      </c>
      <c r="AJ7" s="39">
        <v>0</v>
      </c>
      <c r="AK7" s="39">
        <v>0</v>
      </c>
      <c r="AL7" s="39">
        <v>0</v>
      </c>
      <c r="AM7" s="39">
        <v>0</v>
      </c>
      <c r="AN7" s="39">
        <v>2.8</v>
      </c>
      <c r="AO7" s="39">
        <v>1.93</v>
      </c>
      <c r="AP7" s="39">
        <v>1.72</v>
      </c>
      <c r="AQ7" s="39">
        <v>2.64</v>
      </c>
      <c r="AR7" s="39">
        <v>3.16</v>
      </c>
      <c r="AS7" s="39">
        <v>1.05</v>
      </c>
      <c r="AT7" s="39">
        <v>784.06</v>
      </c>
      <c r="AU7" s="39">
        <v>571.52</v>
      </c>
      <c r="AV7" s="39">
        <v>532.07000000000005</v>
      </c>
      <c r="AW7" s="39">
        <v>554.72</v>
      </c>
      <c r="AX7" s="39">
        <v>593.6</v>
      </c>
      <c r="AY7" s="39">
        <v>381.53</v>
      </c>
      <c r="AZ7" s="39">
        <v>391.54</v>
      </c>
      <c r="BA7" s="39">
        <v>384.34</v>
      </c>
      <c r="BB7" s="39">
        <v>359.47</v>
      </c>
      <c r="BC7" s="39">
        <v>369.69</v>
      </c>
      <c r="BD7" s="39">
        <v>261.93</v>
      </c>
      <c r="BE7" s="39">
        <v>459.44</v>
      </c>
      <c r="BF7" s="39">
        <v>455.3</v>
      </c>
      <c r="BG7" s="39">
        <v>430.41</v>
      </c>
      <c r="BH7" s="39">
        <v>404.61</v>
      </c>
      <c r="BI7" s="39">
        <v>380.73</v>
      </c>
      <c r="BJ7" s="39">
        <v>393.27</v>
      </c>
      <c r="BK7" s="39">
        <v>386.97</v>
      </c>
      <c r="BL7" s="39">
        <v>380.58</v>
      </c>
      <c r="BM7" s="39">
        <v>401.79</v>
      </c>
      <c r="BN7" s="39">
        <v>402.99</v>
      </c>
      <c r="BO7" s="39">
        <v>270.45999999999998</v>
      </c>
      <c r="BP7" s="39">
        <v>98.59</v>
      </c>
      <c r="BQ7" s="39">
        <v>97.62</v>
      </c>
      <c r="BR7" s="39">
        <v>95.9</v>
      </c>
      <c r="BS7" s="39">
        <v>103.09</v>
      </c>
      <c r="BT7" s="39">
        <v>98.34</v>
      </c>
      <c r="BU7" s="39">
        <v>100.47</v>
      </c>
      <c r="BV7" s="39">
        <v>101.72</v>
      </c>
      <c r="BW7" s="39">
        <v>102.38</v>
      </c>
      <c r="BX7" s="39">
        <v>100.12</v>
      </c>
      <c r="BY7" s="39">
        <v>98.66</v>
      </c>
      <c r="BZ7" s="39">
        <v>103.91</v>
      </c>
      <c r="CA7" s="39">
        <v>183.94</v>
      </c>
      <c r="CB7" s="39">
        <v>179.88</v>
      </c>
      <c r="CC7" s="39">
        <v>183.05</v>
      </c>
      <c r="CD7" s="39">
        <v>170.5</v>
      </c>
      <c r="CE7" s="39">
        <v>178.7</v>
      </c>
      <c r="CF7" s="39">
        <v>169.82</v>
      </c>
      <c r="CG7" s="39">
        <v>168.2</v>
      </c>
      <c r="CH7" s="39">
        <v>168.67</v>
      </c>
      <c r="CI7" s="39">
        <v>174.97</v>
      </c>
      <c r="CJ7" s="39">
        <v>178.59</v>
      </c>
      <c r="CK7" s="39">
        <v>167.11</v>
      </c>
      <c r="CL7" s="39">
        <v>62.5</v>
      </c>
      <c r="CM7" s="39">
        <v>63.34</v>
      </c>
      <c r="CN7" s="39">
        <v>63.76</v>
      </c>
      <c r="CO7" s="39">
        <v>65.27</v>
      </c>
      <c r="CP7" s="39">
        <v>64.400000000000006</v>
      </c>
      <c r="CQ7" s="39">
        <v>55.13</v>
      </c>
      <c r="CR7" s="39">
        <v>54.77</v>
      </c>
      <c r="CS7" s="39">
        <v>54.92</v>
      </c>
      <c r="CT7" s="39">
        <v>55.63</v>
      </c>
      <c r="CU7" s="39">
        <v>55.03</v>
      </c>
      <c r="CV7" s="39">
        <v>60.27</v>
      </c>
      <c r="CW7" s="39">
        <v>82.45</v>
      </c>
      <c r="CX7" s="39">
        <v>81.260000000000005</v>
      </c>
      <c r="CY7" s="39">
        <v>81.36</v>
      </c>
      <c r="CZ7" s="39">
        <v>80.25</v>
      </c>
      <c r="DA7" s="39">
        <v>81.22</v>
      </c>
      <c r="DB7" s="39">
        <v>83</v>
      </c>
      <c r="DC7" s="39">
        <v>82.89</v>
      </c>
      <c r="DD7" s="39">
        <v>82.66</v>
      </c>
      <c r="DE7" s="39">
        <v>82.04</v>
      </c>
      <c r="DF7" s="39">
        <v>81.900000000000006</v>
      </c>
      <c r="DG7" s="39">
        <v>89.92</v>
      </c>
      <c r="DH7" s="39">
        <v>34.380000000000003</v>
      </c>
      <c r="DI7" s="39">
        <v>36.46</v>
      </c>
      <c r="DJ7" s="39">
        <v>38.69</v>
      </c>
      <c r="DK7" s="39">
        <v>40.65</v>
      </c>
      <c r="DL7" s="39">
        <v>42.78</v>
      </c>
      <c r="DM7" s="39">
        <v>46.66</v>
      </c>
      <c r="DN7" s="39">
        <v>47.46</v>
      </c>
      <c r="DO7" s="39">
        <v>48.49</v>
      </c>
      <c r="DP7" s="39">
        <v>48.05</v>
      </c>
      <c r="DQ7" s="39">
        <v>48.87</v>
      </c>
      <c r="DR7" s="39">
        <v>48.85</v>
      </c>
      <c r="DS7" s="39">
        <v>0.09</v>
      </c>
      <c r="DT7" s="39">
        <v>0.09</v>
      </c>
      <c r="DU7" s="39">
        <v>7.0000000000000007E-2</v>
      </c>
      <c r="DV7" s="39">
        <v>7.0000000000000007E-2</v>
      </c>
      <c r="DW7" s="39">
        <v>21.61</v>
      </c>
      <c r="DX7" s="39">
        <v>9.85</v>
      </c>
      <c r="DY7" s="39">
        <v>9.7100000000000009</v>
      </c>
      <c r="DZ7" s="39">
        <v>12.79</v>
      </c>
      <c r="EA7" s="39">
        <v>13.39</v>
      </c>
      <c r="EB7" s="39">
        <v>14.85</v>
      </c>
      <c r="EC7" s="39">
        <v>17.8</v>
      </c>
      <c r="ED7" s="39">
        <v>0.36</v>
      </c>
      <c r="EE7" s="39">
        <v>0.34</v>
      </c>
      <c r="EF7" s="39">
        <v>0.06</v>
      </c>
      <c r="EG7" s="39">
        <v>0.09</v>
      </c>
      <c r="EH7" s="39">
        <v>0.14000000000000001</v>
      </c>
      <c r="EI7" s="39">
        <v>0.66</v>
      </c>
      <c r="EJ7" s="39">
        <v>0.99</v>
      </c>
      <c r="EK7" s="39">
        <v>0.71</v>
      </c>
      <c r="EL7" s="39">
        <v>0.54</v>
      </c>
      <c r="EM7" s="39">
        <v>0.5</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hi029141</cp:lastModifiedBy>
  <dcterms:created xsi:type="dcterms:W3CDTF">2019-12-05T04:16:10Z</dcterms:created>
  <dcterms:modified xsi:type="dcterms:W3CDTF">2020-02-10T02:10:10Z</dcterms:modified>
  <cp:category/>
</cp:coreProperties>
</file>