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AlgorithmName="SHA-512" workbookHashValue="D6bQJd7C6N1USza2PbVZQtL72UQVwbRucXiz33zhx1Xd5TxUky9wbxAs4WTWIjPETVyrtOmvM9AEpWG5O4/cDQ==" workbookSaltValue="fu+bisntLBSkcJgOItnTJw==" workbookSpinCount="100000"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AL10" i="4" s="1"/>
  <c r="U6" i="5"/>
  <c r="T6" i="5"/>
  <c r="AT8" i="4" s="1"/>
  <c r="S6" i="5"/>
  <c r="AL8" i="4" s="1"/>
  <c r="R6" i="5"/>
  <c r="AD10" i="4" s="1"/>
  <c r="Q6" i="5"/>
  <c r="P6" i="5"/>
  <c r="O6" i="5"/>
  <c r="I10" i="4" s="1"/>
  <c r="N6" i="5"/>
  <c r="B10" i="4" s="1"/>
  <c r="M6" i="5"/>
  <c r="L6" i="5"/>
  <c r="K6" i="5"/>
  <c r="P8" i="4" s="1"/>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G86" i="4"/>
  <c r="W10" i="4"/>
  <c r="P10" i="4"/>
  <c r="BB8" i="4"/>
  <c r="W8" i="4"/>
  <c r="B6" i="4"/>
  <c r="C10" i="5" l="1"/>
  <c r="D10" i="5"/>
  <c r="E10" i="5"/>
  <c r="B10" i="5"/>
</calcChain>
</file>

<file path=xl/sharedStrings.xml><?xml version="1.0" encoding="utf-8"?>
<sst xmlns="http://schemas.openxmlformats.org/spreadsheetml/2006/main" count="261" uniqueCount="123">
  <si>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</si>
  <si>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</si>
  <si>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</si>
  <si>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</si>
  <si>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</si>
  <si>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</si>
  <si>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</si>
  <si>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</si>
  <si>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</si>
  <si>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</si>
  <si>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</si>
  <si>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</si>
  <si>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</si>
  <si>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</si>
  <si>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</si>
  <si>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</si>
  <si>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</si>
  <si>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</si>
  <si>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</si>
  <si>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</si>
  <si>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</si>
  <si>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</si>
  <si>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</si>
  <si>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</si>
  <si>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</si>
  <si>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</si>
  <si>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</si>
  <si>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</si>
  <si>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</si>
  <si>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</si>
  <si>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</si>
  <si>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</si>
  <si>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</si>
  <si>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</si>
  <si>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</si>
  <si>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</si>
  <si>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</si>
  <si>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</si>
  <si>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</si>
  <si>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</si>
  <si>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</si>
  <si>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</si>
  <si>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</si>
  <si>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</si>
  <si>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</si>
  <si>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</si>
  <si>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</si>
  <si>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</si>
  <si>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</si>
  <si>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</si>
  <si>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</si>
  <si>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</si>
  <si>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</si>
  <si>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</si>
  <si>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</si>
  <si>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</si>
  <si>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</si>
  <si>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</si>
  <si>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</si>
  <si>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</si>
  <si>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</si>
  <si>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</si>
  <si>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</si>
  <si>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</si>
  <si>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</si>
  <si>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</si>
  <si>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</si>
  <si>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</si>
  <si>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</si>
  <si>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</si>
  <si>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</si>
  <si>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</si>
  <si>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</si>
  <si>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</si>
  <si>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</si>
  <si>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</si>
  <si>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</si>
  <si>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</si>
  <si>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</si>
  <si>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</si>
  <si>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</si>
  <si>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</si>
  <si>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</si>
  <si>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</si>
  <si>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</si>
  <si>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</si>
  <si>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</si>
  <si>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</si>
  <si>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</si>
  <si>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</si>
  <si>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</si>
  <si>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</si>
  <si>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</si>
  <si>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</si>
  <si>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</si>
  <si>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</si>
  <si>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</si>
  <si>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</si>
  <si>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</si>
  <si>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</si>
  <si>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</si>
  <si>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</si>
  <si>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</si>
  <si>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</si>
  <si>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</si>
  <si>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</si>
  <si>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</si>
  <si>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</si>
  <si>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長野県　箕輪町</t>
  </si>
  <si>
    <t>法適用</t>
  </si>
  <si>
    <t>下水道事業</t>
  </si>
  <si>
    <t>特定環境保全公共下水道</t>
  </si>
  <si>
    <t>D2</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</si>
  <si>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</si>
  <si>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</si>
  <si>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</si>
  <si>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</si>
  <si>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</si>
  <si>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</si>
  <si>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</si>
  <si>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□現状分析
　使用料収入や一般会計からの繰入金等の収益で、維持管理費や支払利息等の費用をどの程度賄えているかを表す”経常収支比率”が100％を超えており、収支上は黒字で累積欠損金は発生していない。収支の内訳では、下水道使用料が増加、一般会計補助金・減価償却費・企業債償還利息が減少している。
　一方で必要な経費を使用料収入でどれだけ賄えているかを表す”経費回収率”は増減があるが、平均値は上回っている。また、汚水処理に必要となる経費（汚水処理原価）の増加に伴い平成26年度以降は100％を下回っている。
　１年以内に支払うべき債務に対して支払うことができる現金等の比率を表す”流動比率”は一般的に求められる指標値である100％を下回っている。平成25年度は会計基準見直しの影響で平均値を大きく下回っているが、平成26年度以降は平均値を上回っている。
　料金収入に対する企業債残高の割合である”企業債残高対事業規模比率”は、増加傾向にあり平均値を上回っている。
　水洗化率は横ばいで推移しており、平均値を下回っている。
■現状分析からみた課題
　見かけの収支上は赤字ではないが、多額の一般会計補助金が充当されており、経費回収率も100％に達していない。独立採算を図るためには支出の削減、収入の増加に取り組む必要がある。</t>
    <rPh sb="77" eb="79">
      <t>シュウシ</t>
    </rPh>
    <rPh sb="79" eb="80">
      <t>ジョウ</t>
    </rPh>
    <rPh sb="81" eb="83">
      <t>クロジ</t>
    </rPh>
    <rPh sb="84" eb="86">
      <t>ルイセキ</t>
    </rPh>
    <rPh sb="86" eb="89">
      <t>ケッソンキン</t>
    </rPh>
    <rPh sb="90" eb="92">
      <t>ハッセイ</t>
    </rPh>
    <rPh sb="183" eb="185">
      <t>ゾウゲン</t>
    </rPh>
    <rPh sb="190" eb="192">
      <t>ヘイキン</t>
    </rPh>
    <rPh sb="192" eb="193">
      <t>アタイ</t>
    </rPh>
    <rPh sb="194" eb="196">
      <t>ウワマワ</t>
    </rPh>
    <rPh sb="321" eb="323">
      <t>ヘイセイ</t>
    </rPh>
    <rPh sb="325" eb="327">
      <t>ネンド</t>
    </rPh>
    <rPh sb="328" eb="330">
      <t>カイケイ</t>
    </rPh>
    <rPh sb="330" eb="332">
      <t>キジュン</t>
    </rPh>
    <rPh sb="332" eb="334">
      <t>ミナオ</t>
    </rPh>
    <rPh sb="336" eb="338">
      <t>エイキョウ</t>
    </rPh>
    <rPh sb="339" eb="341">
      <t>ヘイキン</t>
    </rPh>
    <rPh sb="341" eb="342">
      <t>アタイ</t>
    </rPh>
    <rPh sb="343" eb="344">
      <t>オオ</t>
    </rPh>
    <rPh sb="346" eb="348">
      <t>シタマワ</t>
    </rPh>
    <rPh sb="354" eb="356">
      <t>ヘイセイ</t>
    </rPh>
    <rPh sb="358" eb="360">
      <t>ネンド</t>
    </rPh>
    <rPh sb="360" eb="362">
      <t>イコウ</t>
    </rPh>
    <rPh sb="363" eb="365">
      <t>ヘイキン</t>
    </rPh>
    <rPh sb="365" eb="366">
      <t>アタイ</t>
    </rPh>
    <rPh sb="367" eb="369">
      <t>ウワマワ</t>
    </rPh>
    <rPh sb="480" eb="482">
      <t>アカジ</t>
    </rPh>
    <phoneticPr fontId="7"/>
  </si>
  <si>
    <t>□現状分析
　町の保有する資産について、減価償却がどの程度進んでいるかを表す”有形固定資産減価償却率”は増加傾向にあり、時間の経過とともに資産の老朽化が進んでいることがわかる。
　耐用年数を超過した管渠はないため、”管渠老朽化率”及び”管渠改善率”はゼロとなっている。
■現状分析からみた課題
　時間の経過とともに減価償却が増加しているが特に問題はなく、耐用年数を超過した管渠はないため現時点での課題はないが、将来の管渠施設の改築更新に留意する必要がある。</t>
    <rPh sb="209" eb="211">
      <t>カンキョ</t>
    </rPh>
    <phoneticPr fontId="7"/>
  </si>
  <si>
    <t>　経営面では、一般会計からの補助金を繰り入れていること、経費回収率及び流動比率が100％に満たないこと等が課題である。事業の効率化等による支出の削減を図っていくとともに、必要な下水道使用料を確保するために、平成30年度4月から使用料の平均10％値上げ改定を予定している。
　現時点で管渠施設の老朽化は進んでいないが、ストックマネジメントの視点を踏まえ、下水道サービスを安定的に確保していくために、計画的かつ効率的な施設管理を行う必要がある。</t>
    <rPh sb="33" eb="34">
      <t>オヨ</t>
    </rPh>
    <rPh sb="35" eb="37">
      <t>リュウドウ</t>
    </rPh>
    <rPh sb="37" eb="39">
      <t>ヒリツ</t>
    </rPh>
    <rPh sb="59" eb="61">
      <t>ジギョウ</t>
    </rPh>
    <rPh sb="122" eb="124">
      <t>ネア</t>
    </rPh>
    <rPh sb="137" eb="140">
      <t>ゲンジテン</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</si>
</sst>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formatCode="#,##0.00;&quot;△&quot;#,##0.00;&quot;-&quot;">
                  <c:v>0</c:v>
                </c:pt>
                <c:pt idx="1">
                  <c:v>0</c:v>
                </c:pt>
                <c:pt idx="2">
                  <c:v>0</c:v>
                </c:pt>
                <c:pt idx="3">
                  <c:v>0</c:v>
                </c:pt>
                <c:pt idx="4">
                  <c:v>0</c:v>
                </c:pt>
              </c:numCache>
            </c:numRef>
          </c:val>
        </c:ser>
        <c:dLbls>
          <c:showLegendKey val="0"/>
          <c:showVal val="0"/>
          <c:showCatName val="0"/>
          <c:showSerName val="0"/>
          <c:showPercent val="0"/>
          <c:showBubbleSize val="0"/>
        </c:dLbls>
        <c:gapWidth val="150"/>
        <c:axId val="128592896"/>
        <c:axId val="12861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7.0000000000000007E-2</c:v>
                </c:pt>
                <c:pt idx="2">
                  <c:v>0.04</c:v>
                </c:pt>
                <c:pt idx="3">
                  <c:v>7.0000000000000007E-2</c:v>
                </c:pt>
                <c:pt idx="4">
                  <c:v>0.09</c:v>
                </c:pt>
              </c:numCache>
            </c:numRef>
          </c:val>
          <c:smooth val="0"/>
        </c:ser>
        <c:dLbls>
          <c:showLegendKey val="0"/>
          <c:showVal val="0"/>
          <c:showCatName val="0"/>
          <c:showSerName val="0"/>
          <c:showPercent val="0"/>
          <c:showBubbleSize val="0"/>
        </c:dLbls>
        <c:marker val="1"/>
        <c:smooth val="0"/>
        <c:axId val="128592896"/>
        <c:axId val="128619648"/>
      </c:lineChart>
      <c:dateAx>
        <c:axId val="128592896"/>
        <c:scaling>
          <c:orientation val="minMax"/>
        </c:scaling>
        <c:delete val="1"/>
        <c:axPos val="b"/>
        <c:numFmt formatCode="ge" sourceLinked="1"/>
        <c:majorTickMark val="none"/>
        <c:minorTickMark val="none"/>
        <c:tickLblPos val="none"/>
        <c:crossAx val="128619648"/>
        <c:crosses val="autoZero"/>
        <c:auto val="1"/>
        <c:lblOffset val="100"/>
        <c:baseTimeUnit val="years"/>
      </c:dateAx>
      <c:valAx>
        <c:axId val="12861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592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29215872"/>
        <c:axId val="129246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36.200000000000003</c:v>
                </c:pt>
                <c:pt idx="2">
                  <c:v>43.58</c:v>
                </c:pt>
                <c:pt idx="3">
                  <c:v>41.35</c:v>
                </c:pt>
                <c:pt idx="4">
                  <c:v>42.9</c:v>
                </c:pt>
              </c:numCache>
            </c:numRef>
          </c:val>
          <c:smooth val="0"/>
        </c:ser>
        <c:dLbls>
          <c:showLegendKey val="0"/>
          <c:showVal val="0"/>
          <c:showCatName val="0"/>
          <c:showSerName val="0"/>
          <c:showPercent val="0"/>
          <c:showBubbleSize val="0"/>
        </c:dLbls>
        <c:marker val="1"/>
        <c:smooth val="0"/>
        <c:axId val="129215872"/>
        <c:axId val="129246720"/>
      </c:lineChart>
      <c:dateAx>
        <c:axId val="129215872"/>
        <c:scaling>
          <c:orientation val="minMax"/>
        </c:scaling>
        <c:delete val="1"/>
        <c:axPos val="b"/>
        <c:numFmt formatCode="ge" sourceLinked="1"/>
        <c:majorTickMark val="none"/>
        <c:minorTickMark val="none"/>
        <c:tickLblPos val="none"/>
        <c:crossAx val="129246720"/>
        <c:crosses val="autoZero"/>
        <c:auto val="1"/>
        <c:lblOffset val="100"/>
        <c:baseTimeUnit val="years"/>
      </c:dateAx>
      <c:valAx>
        <c:axId val="129246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215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0</c:v>
                </c:pt>
                <c:pt idx="1">
                  <c:v>73.87</c:v>
                </c:pt>
                <c:pt idx="2">
                  <c:v>74.06</c:v>
                </c:pt>
                <c:pt idx="3">
                  <c:v>74.08</c:v>
                </c:pt>
                <c:pt idx="4">
                  <c:v>74.180000000000007</c:v>
                </c:pt>
              </c:numCache>
            </c:numRef>
          </c:val>
        </c:ser>
        <c:dLbls>
          <c:showLegendKey val="0"/>
          <c:showVal val="0"/>
          <c:showCatName val="0"/>
          <c:showSerName val="0"/>
          <c:showPercent val="0"/>
          <c:showBubbleSize val="0"/>
        </c:dLbls>
        <c:gapWidth val="150"/>
        <c:axId val="129256448"/>
        <c:axId val="129275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71.069999999999993</c:v>
                </c:pt>
                <c:pt idx="2">
                  <c:v>82.35</c:v>
                </c:pt>
                <c:pt idx="3">
                  <c:v>82.9</c:v>
                </c:pt>
                <c:pt idx="4">
                  <c:v>83.5</c:v>
                </c:pt>
              </c:numCache>
            </c:numRef>
          </c:val>
          <c:smooth val="0"/>
        </c:ser>
        <c:dLbls>
          <c:showLegendKey val="0"/>
          <c:showVal val="0"/>
          <c:showCatName val="0"/>
          <c:showSerName val="0"/>
          <c:showPercent val="0"/>
          <c:showBubbleSize val="0"/>
        </c:dLbls>
        <c:marker val="1"/>
        <c:smooth val="0"/>
        <c:axId val="129256448"/>
        <c:axId val="129275008"/>
      </c:lineChart>
      <c:dateAx>
        <c:axId val="129256448"/>
        <c:scaling>
          <c:orientation val="minMax"/>
        </c:scaling>
        <c:delete val="1"/>
        <c:axPos val="b"/>
        <c:numFmt formatCode="ge" sourceLinked="1"/>
        <c:majorTickMark val="none"/>
        <c:minorTickMark val="none"/>
        <c:tickLblPos val="none"/>
        <c:crossAx val="129275008"/>
        <c:crosses val="autoZero"/>
        <c:auto val="1"/>
        <c:lblOffset val="100"/>
        <c:baseTimeUnit val="years"/>
      </c:dateAx>
      <c:valAx>
        <c:axId val="129275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256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0</c:v>
                </c:pt>
                <c:pt idx="1">
                  <c:v>101.63</c:v>
                </c:pt>
                <c:pt idx="2">
                  <c:v>101.14</c:v>
                </c:pt>
                <c:pt idx="3">
                  <c:v>100.11</c:v>
                </c:pt>
                <c:pt idx="4">
                  <c:v>100.26</c:v>
                </c:pt>
              </c:numCache>
            </c:numRef>
          </c:val>
        </c:ser>
        <c:dLbls>
          <c:showLegendKey val="0"/>
          <c:showVal val="0"/>
          <c:showCatName val="0"/>
          <c:showSerName val="0"/>
          <c:showPercent val="0"/>
          <c:showBubbleSize val="0"/>
        </c:dLbls>
        <c:gapWidth val="150"/>
        <c:axId val="129116800"/>
        <c:axId val="129127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95.59</c:v>
                </c:pt>
                <c:pt idx="2">
                  <c:v>101.24</c:v>
                </c:pt>
                <c:pt idx="3">
                  <c:v>100.94</c:v>
                </c:pt>
                <c:pt idx="4">
                  <c:v>100.85</c:v>
                </c:pt>
              </c:numCache>
            </c:numRef>
          </c:val>
          <c:smooth val="0"/>
        </c:ser>
        <c:dLbls>
          <c:showLegendKey val="0"/>
          <c:showVal val="0"/>
          <c:showCatName val="0"/>
          <c:showSerName val="0"/>
          <c:showPercent val="0"/>
          <c:showBubbleSize val="0"/>
        </c:dLbls>
        <c:marker val="1"/>
        <c:smooth val="0"/>
        <c:axId val="129116800"/>
        <c:axId val="129127168"/>
      </c:lineChart>
      <c:dateAx>
        <c:axId val="129116800"/>
        <c:scaling>
          <c:orientation val="minMax"/>
        </c:scaling>
        <c:delete val="1"/>
        <c:axPos val="b"/>
        <c:numFmt formatCode="ge" sourceLinked="1"/>
        <c:majorTickMark val="none"/>
        <c:minorTickMark val="none"/>
        <c:tickLblPos val="none"/>
        <c:crossAx val="129127168"/>
        <c:crosses val="autoZero"/>
        <c:auto val="1"/>
        <c:lblOffset val="100"/>
        <c:baseTimeUnit val="years"/>
      </c:dateAx>
      <c:valAx>
        <c:axId val="129127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116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0</c:v>
                </c:pt>
                <c:pt idx="1">
                  <c:v>2.35</c:v>
                </c:pt>
                <c:pt idx="2">
                  <c:v>4.6900000000000004</c:v>
                </c:pt>
                <c:pt idx="3">
                  <c:v>7.04</c:v>
                </c:pt>
                <c:pt idx="4">
                  <c:v>9.3000000000000007</c:v>
                </c:pt>
              </c:numCache>
            </c:numRef>
          </c:val>
        </c:ser>
        <c:dLbls>
          <c:showLegendKey val="0"/>
          <c:showVal val="0"/>
          <c:showCatName val="0"/>
          <c:showSerName val="0"/>
          <c:showPercent val="0"/>
          <c:showBubbleSize val="0"/>
        </c:dLbls>
        <c:gapWidth val="150"/>
        <c:axId val="129140992"/>
        <c:axId val="12916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6.66</c:v>
                </c:pt>
                <c:pt idx="2">
                  <c:v>22.34</c:v>
                </c:pt>
                <c:pt idx="3">
                  <c:v>22.79</c:v>
                </c:pt>
                <c:pt idx="4">
                  <c:v>22.77</c:v>
                </c:pt>
              </c:numCache>
            </c:numRef>
          </c:val>
          <c:smooth val="0"/>
        </c:ser>
        <c:dLbls>
          <c:showLegendKey val="0"/>
          <c:showVal val="0"/>
          <c:showCatName val="0"/>
          <c:showSerName val="0"/>
          <c:showPercent val="0"/>
          <c:showBubbleSize val="0"/>
        </c:dLbls>
        <c:marker val="1"/>
        <c:smooth val="0"/>
        <c:axId val="129140992"/>
        <c:axId val="129163648"/>
      </c:lineChart>
      <c:dateAx>
        <c:axId val="129140992"/>
        <c:scaling>
          <c:orientation val="minMax"/>
        </c:scaling>
        <c:delete val="1"/>
        <c:axPos val="b"/>
        <c:numFmt formatCode="ge" sourceLinked="1"/>
        <c:majorTickMark val="none"/>
        <c:minorTickMark val="none"/>
        <c:tickLblPos val="none"/>
        <c:crossAx val="129163648"/>
        <c:crosses val="autoZero"/>
        <c:auto val="1"/>
        <c:lblOffset val="100"/>
        <c:baseTimeUnit val="years"/>
      </c:dateAx>
      <c:valAx>
        <c:axId val="12916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140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formatCode="#,##0.00;&quot;△&quot;#,##0.00;&quot;-&quot;">
                  <c:v>0</c:v>
                </c:pt>
                <c:pt idx="1">
                  <c:v>0</c:v>
                </c:pt>
                <c:pt idx="2">
                  <c:v>0</c:v>
                </c:pt>
                <c:pt idx="3">
                  <c:v>0</c:v>
                </c:pt>
                <c:pt idx="4">
                  <c:v>0</c:v>
                </c:pt>
              </c:numCache>
            </c:numRef>
          </c:val>
        </c:ser>
        <c:dLbls>
          <c:showLegendKey val="0"/>
          <c:showVal val="0"/>
          <c:showCatName val="0"/>
          <c:showSerName val="0"/>
          <c:showPercent val="0"/>
          <c:showBubbleSize val="0"/>
        </c:dLbls>
        <c:gapWidth val="150"/>
        <c:axId val="128874368"/>
        <c:axId val="128880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c:v>
                </c:pt>
                <c:pt idx="1">
                  <c:v>0</c:v>
                </c:pt>
                <c:pt idx="2">
                  <c:v>0</c:v>
                </c:pt>
                <c:pt idx="3" formatCode="#,##0.00;&quot;△&quot;#,##0.00;&quot;-&quot;">
                  <c:v>0.04</c:v>
                </c:pt>
                <c:pt idx="4">
                  <c:v>0</c:v>
                </c:pt>
              </c:numCache>
            </c:numRef>
          </c:val>
          <c:smooth val="0"/>
        </c:ser>
        <c:dLbls>
          <c:showLegendKey val="0"/>
          <c:showVal val="0"/>
          <c:showCatName val="0"/>
          <c:showSerName val="0"/>
          <c:showPercent val="0"/>
          <c:showBubbleSize val="0"/>
        </c:dLbls>
        <c:marker val="1"/>
        <c:smooth val="0"/>
        <c:axId val="128874368"/>
        <c:axId val="128880640"/>
      </c:lineChart>
      <c:dateAx>
        <c:axId val="128874368"/>
        <c:scaling>
          <c:orientation val="minMax"/>
        </c:scaling>
        <c:delete val="1"/>
        <c:axPos val="b"/>
        <c:numFmt formatCode="ge" sourceLinked="1"/>
        <c:majorTickMark val="none"/>
        <c:minorTickMark val="none"/>
        <c:tickLblPos val="none"/>
        <c:crossAx val="128880640"/>
        <c:crosses val="autoZero"/>
        <c:auto val="1"/>
        <c:lblOffset val="100"/>
        <c:baseTimeUnit val="years"/>
      </c:dateAx>
      <c:valAx>
        <c:axId val="128880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874368"/>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formatCode="#,##0.00;&quot;△&quot;#,##0.00;&quot;-&quot;">
                  <c:v>0</c:v>
                </c:pt>
                <c:pt idx="1">
                  <c:v>0</c:v>
                </c:pt>
                <c:pt idx="2" formatCode="#,##0.00;&quot;△&quot;#,##0.00;&quot;-&quot;">
                  <c:v>16.95</c:v>
                </c:pt>
                <c:pt idx="3">
                  <c:v>0</c:v>
                </c:pt>
                <c:pt idx="4">
                  <c:v>0</c:v>
                </c:pt>
              </c:numCache>
            </c:numRef>
          </c:val>
        </c:ser>
        <c:dLbls>
          <c:showLegendKey val="0"/>
          <c:showVal val="0"/>
          <c:showCatName val="0"/>
          <c:showSerName val="0"/>
          <c:showPercent val="0"/>
          <c:showBubbleSize val="0"/>
        </c:dLbls>
        <c:gapWidth val="150"/>
        <c:axId val="128986496"/>
        <c:axId val="128992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137.81</c:v>
                </c:pt>
                <c:pt idx="2">
                  <c:v>184.13</c:v>
                </c:pt>
                <c:pt idx="3">
                  <c:v>101.85</c:v>
                </c:pt>
                <c:pt idx="4">
                  <c:v>110.77</c:v>
                </c:pt>
              </c:numCache>
            </c:numRef>
          </c:val>
          <c:smooth val="0"/>
        </c:ser>
        <c:dLbls>
          <c:showLegendKey val="0"/>
          <c:showVal val="0"/>
          <c:showCatName val="0"/>
          <c:showSerName val="0"/>
          <c:showPercent val="0"/>
          <c:showBubbleSize val="0"/>
        </c:dLbls>
        <c:marker val="1"/>
        <c:smooth val="0"/>
        <c:axId val="128986496"/>
        <c:axId val="128992768"/>
      </c:lineChart>
      <c:dateAx>
        <c:axId val="128986496"/>
        <c:scaling>
          <c:orientation val="minMax"/>
        </c:scaling>
        <c:delete val="1"/>
        <c:axPos val="b"/>
        <c:numFmt formatCode="ge" sourceLinked="1"/>
        <c:majorTickMark val="none"/>
        <c:minorTickMark val="none"/>
        <c:tickLblPos val="none"/>
        <c:crossAx val="128992768"/>
        <c:crosses val="autoZero"/>
        <c:auto val="1"/>
        <c:lblOffset val="100"/>
        <c:baseTimeUnit val="years"/>
      </c:dateAx>
      <c:valAx>
        <c:axId val="128992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986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0</c:v>
                </c:pt>
                <c:pt idx="1">
                  <c:v>86.69</c:v>
                </c:pt>
                <c:pt idx="2">
                  <c:v>76.08</c:v>
                </c:pt>
                <c:pt idx="3">
                  <c:v>77.180000000000007</c:v>
                </c:pt>
                <c:pt idx="4">
                  <c:v>80.08</c:v>
                </c:pt>
              </c:numCache>
            </c:numRef>
          </c:val>
        </c:ser>
        <c:dLbls>
          <c:showLegendKey val="0"/>
          <c:showVal val="0"/>
          <c:showCatName val="0"/>
          <c:showSerName val="0"/>
          <c:showPercent val="0"/>
          <c:showBubbleSize val="0"/>
        </c:dLbls>
        <c:gapWidth val="150"/>
        <c:axId val="129023360"/>
        <c:axId val="129029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189.4</c:v>
                </c:pt>
                <c:pt idx="2">
                  <c:v>63.22</c:v>
                </c:pt>
                <c:pt idx="3">
                  <c:v>49.07</c:v>
                </c:pt>
                <c:pt idx="4">
                  <c:v>46.78</c:v>
                </c:pt>
              </c:numCache>
            </c:numRef>
          </c:val>
          <c:smooth val="0"/>
        </c:ser>
        <c:dLbls>
          <c:showLegendKey val="0"/>
          <c:showVal val="0"/>
          <c:showCatName val="0"/>
          <c:showSerName val="0"/>
          <c:showPercent val="0"/>
          <c:showBubbleSize val="0"/>
        </c:dLbls>
        <c:marker val="1"/>
        <c:smooth val="0"/>
        <c:axId val="129023360"/>
        <c:axId val="129029632"/>
      </c:lineChart>
      <c:dateAx>
        <c:axId val="129023360"/>
        <c:scaling>
          <c:orientation val="minMax"/>
        </c:scaling>
        <c:delete val="1"/>
        <c:axPos val="b"/>
        <c:numFmt formatCode="ge" sourceLinked="1"/>
        <c:majorTickMark val="none"/>
        <c:minorTickMark val="none"/>
        <c:tickLblPos val="none"/>
        <c:crossAx val="129029632"/>
        <c:crosses val="autoZero"/>
        <c:auto val="1"/>
        <c:lblOffset val="100"/>
        <c:baseTimeUnit val="years"/>
      </c:dateAx>
      <c:valAx>
        <c:axId val="129029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023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1506.88</c:v>
                </c:pt>
                <c:pt idx="2">
                  <c:v>2368.7199999999998</c:v>
                </c:pt>
                <c:pt idx="3">
                  <c:v>2343.29</c:v>
                </c:pt>
                <c:pt idx="4">
                  <c:v>2947.99</c:v>
                </c:pt>
              </c:numCache>
            </c:numRef>
          </c:val>
        </c:ser>
        <c:dLbls>
          <c:showLegendKey val="0"/>
          <c:showVal val="0"/>
          <c:showCatName val="0"/>
          <c:showSerName val="0"/>
          <c:showPercent val="0"/>
          <c:showBubbleSize val="0"/>
        </c:dLbls>
        <c:gapWidth val="150"/>
        <c:axId val="129051648"/>
        <c:axId val="129062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1554.05</c:v>
                </c:pt>
                <c:pt idx="2">
                  <c:v>1436</c:v>
                </c:pt>
                <c:pt idx="3">
                  <c:v>1434.89</c:v>
                </c:pt>
                <c:pt idx="4">
                  <c:v>1298.9100000000001</c:v>
                </c:pt>
              </c:numCache>
            </c:numRef>
          </c:val>
          <c:smooth val="0"/>
        </c:ser>
        <c:dLbls>
          <c:showLegendKey val="0"/>
          <c:showVal val="0"/>
          <c:showCatName val="0"/>
          <c:showSerName val="0"/>
          <c:showPercent val="0"/>
          <c:showBubbleSize val="0"/>
        </c:dLbls>
        <c:marker val="1"/>
        <c:smooth val="0"/>
        <c:axId val="129051648"/>
        <c:axId val="129062016"/>
      </c:lineChart>
      <c:dateAx>
        <c:axId val="129051648"/>
        <c:scaling>
          <c:orientation val="minMax"/>
        </c:scaling>
        <c:delete val="1"/>
        <c:axPos val="b"/>
        <c:numFmt formatCode="ge" sourceLinked="1"/>
        <c:majorTickMark val="none"/>
        <c:minorTickMark val="none"/>
        <c:tickLblPos val="none"/>
        <c:crossAx val="129062016"/>
        <c:crosses val="autoZero"/>
        <c:auto val="1"/>
        <c:lblOffset val="100"/>
        <c:baseTimeUnit val="years"/>
      </c:dateAx>
      <c:valAx>
        <c:axId val="129062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051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0</c:v>
                </c:pt>
                <c:pt idx="1">
                  <c:v>100.3</c:v>
                </c:pt>
                <c:pt idx="2">
                  <c:v>87.3</c:v>
                </c:pt>
                <c:pt idx="3">
                  <c:v>93.07</c:v>
                </c:pt>
                <c:pt idx="4">
                  <c:v>83.23</c:v>
                </c:pt>
              </c:numCache>
            </c:numRef>
          </c:val>
        </c:ser>
        <c:dLbls>
          <c:showLegendKey val="0"/>
          <c:showVal val="0"/>
          <c:showCatName val="0"/>
          <c:showSerName val="0"/>
          <c:showPercent val="0"/>
          <c:showBubbleSize val="0"/>
        </c:dLbls>
        <c:gapWidth val="150"/>
        <c:axId val="129094784"/>
        <c:axId val="129096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53.01</c:v>
                </c:pt>
                <c:pt idx="2">
                  <c:v>66.56</c:v>
                </c:pt>
                <c:pt idx="3">
                  <c:v>66.22</c:v>
                </c:pt>
                <c:pt idx="4">
                  <c:v>69.87</c:v>
                </c:pt>
              </c:numCache>
            </c:numRef>
          </c:val>
          <c:smooth val="0"/>
        </c:ser>
        <c:dLbls>
          <c:showLegendKey val="0"/>
          <c:showVal val="0"/>
          <c:showCatName val="0"/>
          <c:showSerName val="0"/>
          <c:showPercent val="0"/>
          <c:showBubbleSize val="0"/>
        </c:dLbls>
        <c:marker val="1"/>
        <c:smooth val="0"/>
        <c:axId val="129094784"/>
        <c:axId val="129096704"/>
      </c:lineChart>
      <c:dateAx>
        <c:axId val="129094784"/>
        <c:scaling>
          <c:orientation val="minMax"/>
        </c:scaling>
        <c:delete val="1"/>
        <c:axPos val="b"/>
        <c:numFmt formatCode="ge" sourceLinked="1"/>
        <c:majorTickMark val="none"/>
        <c:minorTickMark val="none"/>
        <c:tickLblPos val="none"/>
        <c:crossAx val="129096704"/>
        <c:crosses val="autoZero"/>
        <c:auto val="1"/>
        <c:lblOffset val="100"/>
        <c:baseTimeUnit val="years"/>
      </c:dateAx>
      <c:valAx>
        <c:axId val="129096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094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0</c:v>
                </c:pt>
                <c:pt idx="1">
                  <c:v>167.82</c:v>
                </c:pt>
                <c:pt idx="2">
                  <c:v>201.28</c:v>
                </c:pt>
                <c:pt idx="3">
                  <c:v>190.31</c:v>
                </c:pt>
                <c:pt idx="4">
                  <c:v>212.39</c:v>
                </c:pt>
              </c:numCache>
            </c:numRef>
          </c:val>
        </c:ser>
        <c:dLbls>
          <c:showLegendKey val="0"/>
          <c:showVal val="0"/>
          <c:showCatName val="0"/>
          <c:showSerName val="0"/>
          <c:showPercent val="0"/>
          <c:showBubbleSize val="0"/>
        </c:dLbls>
        <c:gapWidth val="150"/>
        <c:axId val="129204608"/>
        <c:axId val="129206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299.39</c:v>
                </c:pt>
                <c:pt idx="2">
                  <c:v>244.29</c:v>
                </c:pt>
                <c:pt idx="3">
                  <c:v>246.72</c:v>
                </c:pt>
                <c:pt idx="4">
                  <c:v>234.96</c:v>
                </c:pt>
              </c:numCache>
            </c:numRef>
          </c:val>
          <c:smooth val="0"/>
        </c:ser>
        <c:dLbls>
          <c:showLegendKey val="0"/>
          <c:showVal val="0"/>
          <c:showCatName val="0"/>
          <c:showSerName val="0"/>
          <c:showPercent val="0"/>
          <c:showBubbleSize val="0"/>
        </c:dLbls>
        <c:marker val="1"/>
        <c:smooth val="0"/>
        <c:axId val="129204608"/>
        <c:axId val="129206528"/>
      </c:lineChart>
      <c:dateAx>
        <c:axId val="129204608"/>
        <c:scaling>
          <c:orientation val="minMax"/>
        </c:scaling>
        <c:delete val="1"/>
        <c:axPos val="b"/>
        <c:numFmt formatCode="ge" sourceLinked="1"/>
        <c:majorTickMark val="none"/>
        <c:minorTickMark val="none"/>
        <c:tickLblPos val="none"/>
        <c:crossAx val="129206528"/>
        <c:crosses val="autoZero"/>
        <c:auto val="1"/>
        <c:lblOffset val="100"/>
        <c:baseTimeUnit val="years"/>
      </c:dateAx>
      <c:valAx>
        <c:axId val="129206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204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【54.12】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6" t="str">
        <f>データ!H6</f>
        <v>長野県　箕輪町</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4"/>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4"/>
      <c r="BK7" s="4"/>
      <c r="BL7" s="5" t="s">
        <v>9</v>
      </c>
      <c r="BM7" s="6"/>
      <c r="BN7" s="6"/>
      <c r="BO7" s="6"/>
      <c r="BP7" s="6"/>
      <c r="BQ7" s="6"/>
      <c r="BR7" s="6"/>
      <c r="BS7" s="6"/>
      <c r="BT7" s="6"/>
      <c r="BU7" s="6"/>
      <c r="BV7" s="6"/>
      <c r="BW7" s="6"/>
      <c r="BX7" s="6"/>
      <c r="BY7" s="7"/>
    </row>
    <row r="8" spans="1:78" ht="18.75" customHeight="1">
      <c r="A8" s="2"/>
      <c r="B8" s="73" t="str">
        <f>データ!I6</f>
        <v>法適用</v>
      </c>
      <c r="C8" s="73"/>
      <c r="D8" s="73"/>
      <c r="E8" s="73"/>
      <c r="F8" s="73"/>
      <c r="G8" s="73"/>
      <c r="H8" s="73"/>
      <c r="I8" s="73" t="str">
        <f>データ!J6</f>
        <v>下水道事業</v>
      </c>
      <c r="J8" s="73"/>
      <c r="K8" s="73"/>
      <c r="L8" s="73"/>
      <c r="M8" s="73"/>
      <c r="N8" s="73"/>
      <c r="O8" s="73"/>
      <c r="P8" s="73" t="str">
        <f>データ!K6</f>
        <v>特定環境保全公共下水道</v>
      </c>
      <c r="Q8" s="73"/>
      <c r="R8" s="73"/>
      <c r="S8" s="73"/>
      <c r="T8" s="73"/>
      <c r="U8" s="73"/>
      <c r="V8" s="73"/>
      <c r="W8" s="73" t="str">
        <f>データ!L6</f>
        <v>D2</v>
      </c>
      <c r="X8" s="73"/>
      <c r="Y8" s="73"/>
      <c r="Z8" s="73"/>
      <c r="AA8" s="73"/>
      <c r="AB8" s="73"/>
      <c r="AC8" s="73"/>
      <c r="AD8" s="74" t="s">
        <v>119</v>
      </c>
      <c r="AE8" s="74"/>
      <c r="AF8" s="74"/>
      <c r="AG8" s="74"/>
      <c r="AH8" s="74"/>
      <c r="AI8" s="74"/>
      <c r="AJ8" s="74"/>
      <c r="AK8" s="4"/>
      <c r="AL8" s="68">
        <f>データ!S6</f>
        <v>25081</v>
      </c>
      <c r="AM8" s="68"/>
      <c r="AN8" s="68"/>
      <c r="AO8" s="68"/>
      <c r="AP8" s="68"/>
      <c r="AQ8" s="68"/>
      <c r="AR8" s="68"/>
      <c r="AS8" s="68"/>
      <c r="AT8" s="67">
        <f>データ!T6</f>
        <v>85.91</v>
      </c>
      <c r="AU8" s="67"/>
      <c r="AV8" s="67"/>
      <c r="AW8" s="67"/>
      <c r="AX8" s="67"/>
      <c r="AY8" s="67"/>
      <c r="AZ8" s="67"/>
      <c r="BA8" s="67"/>
      <c r="BB8" s="67">
        <f>データ!U6</f>
        <v>291.95</v>
      </c>
      <c r="BC8" s="67"/>
      <c r="BD8" s="67"/>
      <c r="BE8" s="67"/>
      <c r="BF8" s="67"/>
      <c r="BG8" s="67"/>
      <c r="BH8" s="67"/>
      <c r="BI8" s="67"/>
      <c r="BJ8" s="4"/>
      <c r="BK8" s="4"/>
      <c r="BL8" s="71" t="s">
        <v>10</v>
      </c>
      <c r="BM8" s="72"/>
      <c r="BN8" s="8" t="s">
        <v>11</v>
      </c>
      <c r="BO8" s="9"/>
      <c r="BP8" s="9"/>
      <c r="BQ8" s="9"/>
      <c r="BR8" s="9"/>
      <c r="BS8" s="9"/>
      <c r="BT8" s="9"/>
      <c r="BU8" s="9"/>
      <c r="BV8" s="9"/>
      <c r="BW8" s="9"/>
      <c r="BX8" s="9"/>
      <c r="BY8" s="10"/>
    </row>
    <row r="9" spans="1:78" ht="18.75" customHeight="1">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4"/>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4"/>
      <c r="BK9" s="4"/>
      <c r="BL9" s="65" t="s">
        <v>20</v>
      </c>
      <c r="BM9" s="66"/>
      <c r="BN9" s="11" t="s">
        <v>21</v>
      </c>
      <c r="BO9" s="12"/>
      <c r="BP9" s="12"/>
      <c r="BQ9" s="12"/>
      <c r="BR9" s="12"/>
      <c r="BS9" s="12"/>
      <c r="BT9" s="12"/>
      <c r="BU9" s="12"/>
      <c r="BV9" s="12"/>
      <c r="BW9" s="12"/>
      <c r="BX9" s="12"/>
      <c r="BY9" s="13"/>
    </row>
    <row r="10" spans="1:78" ht="18.75" customHeight="1">
      <c r="A10" s="2"/>
      <c r="B10" s="67" t="str">
        <f>データ!N6</f>
        <v>-</v>
      </c>
      <c r="C10" s="67"/>
      <c r="D10" s="67"/>
      <c r="E10" s="67"/>
      <c r="F10" s="67"/>
      <c r="G10" s="67"/>
      <c r="H10" s="67"/>
      <c r="I10" s="67">
        <f>データ!O6</f>
        <v>43.95</v>
      </c>
      <c r="J10" s="67"/>
      <c r="K10" s="67"/>
      <c r="L10" s="67"/>
      <c r="M10" s="67"/>
      <c r="N10" s="67"/>
      <c r="O10" s="67"/>
      <c r="P10" s="67">
        <f>データ!P6</f>
        <v>27.34</v>
      </c>
      <c r="Q10" s="67"/>
      <c r="R10" s="67"/>
      <c r="S10" s="67"/>
      <c r="T10" s="67"/>
      <c r="U10" s="67"/>
      <c r="V10" s="67"/>
      <c r="W10" s="67">
        <f>データ!Q6</f>
        <v>77.77</v>
      </c>
      <c r="X10" s="67"/>
      <c r="Y10" s="67"/>
      <c r="Z10" s="67"/>
      <c r="AA10" s="67"/>
      <c r="AB10" s="67"/>
      <c r="AC10" s="67"/>
      <c r="AD10" s="68">
        <f>データ!R6</f>
        <v>3456</v>
      </c>
      <c r="AE10" s="68"/>
      <c r="AF10" s="68"/>
      <c r="AG10" s="68"/>
      <c r="AH10" s="68"/>
      <c r="AI10" s="68"/>
      <c r="AJ10" s="68"/>
      <c r="AK10" s="2"/>
      <c r="AL10" s="68">
        <f>データ!V6</f>
        <v>6851</v>
      </c>
      <c r="AM10" s="68"/>
      <c r="AN10" s="68"/>
      <c r="AO10" s="68"/>
      <c r="AP10" s="68"/>
      <c r="AQ10" s="68"/>
      <c r="AR10" s="68"/>
      <c r="AS10" s="68"/>
      <c r="AT10" s="67">
        <f>データ!W6</f>
        <v>2.93</v>
      </c>
      <c r="AU10" s="67"/>
      <c r="AV10" s="67"/>
      <c r="AW10" s="67"/>
      <c r="AX10" s="67"/>
      <c r="AY10" s="67"/>
      <c r="AZ10" s="67"/>
      <c r="BA10" s="67"/>
      <c r="BB10" s="67">
        <f>データ!X6</f>
        <v>2338.23</v>
      </c>
      <c r="BC10" s="67"/>
      <c r="BD10" s="67"/>
      <c r="BE10" s="67"/>
      <c r="BF10" s="67"/>
      <c r="BG10" s="67"/>
      <c r="BH10" s="67"/>
      <c r="BI10" s="67"/>
      <c r="BJ10" s="2"/>
      <c r="BK10" s="2"/>
      <c r="BL10" s="69" t="s">
        <v>22</v>
      </c>
      <c r="BM10" s="70"/>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26</v>
      </c>
      <c r="BM14" s="44"/>
      <c r="BN14" s="44"/>
      <c r="BO14" s="44"/>
      <c r="BP14" s="44"/>
      <c r="BQ14" s="44"/>
      <c r="BR14" s="44"/>
      <c r="BS14" s="44"/>
      <c r="BT14" s="44"/>
      <c r="BU14" s="44"/>
      <c r="BV14" s="44"/>
      <c r="BW14" s="44"/>
      <c r="BX14" s="44"/>
      <c r="BY14" s="44"/>
      <c r="BZ14" s="45"/>
    </row>
    <row r="15" spans="1:78" ht="13.5" customHeight="1">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120</v>
      </c>
      <c r="BM16" s="50"/>
      <c r="BN16" s="50"/>
      <c r="BO16" s="50"/>
      <c r="BP16" s="50"/>
      <c r="BQ16" s="50"/>
      <c r="BR16" s="50"/>
      <c r="BS16" s="50"/>
      <c r="BT16" s="50"/>
      <c r="BU16" s="50"/>
      <c r="BV16" s="50"/>
      <c r="BW16" s="50"/>
      <c r="BX16" s="50"/>
      <c r="BY16" s="50"/>
      <c r="BZ16" s="5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c r="A34" s="2"/>
      <c r="B34" s="17"/>
      <c r="C34" s="55" t="s">
        <v>27</v>
      </c>
      <c r="D34" s="55"/>
      <c r="E34" s="55"/>
      <c r="F34" s="55"/>
      <c r="G34" s="55"/>
      <c r="H34" s="55"/>
      <c r="I34" s="55"/>
      <c r="J34" s="55"/>
      <c r="K34" s="55"/>
      <c r="L34" s="55"/>
      <c r="M34" s="55"/>
      <c r="N34" s="55"/>
      <c r="O34" s="55"/>
      <c r="P34" s="55"/>
      <c r="Q34" s="20"/>
      <c r="R34" s="55" t="s">
        <v>28</v>
      </c>
      <c r="S34" s="55"/>
      <c r="T34" s="55"/>
      <c r="U34" s="55"/>
      <c r="V34" s="55"/>
      <c r="W34" s="55"/>
      <c r="X34" s="55"/>
      <c r="Y34" s="55"/>
      <c r="Z34" s="55"/>
      <c r="AA34" s="55"/>
      <c r="AB34" s="55"/>
      <c r="AC34" s="55"/>
      <c r="AD34" s="55"/>
      <c r="AE34" s="55"/>
      <c r="AF34" s="20"/>
      <c r="AG34" s="55" t="s">
        <v>29</v>
      </c>
      <c r="AH34" s="55"/>
      <c r="AI34" s="55"/>
      <c r="AJ34" s="55"/>
      <c r="AK34" s="55"/>
      <c r="AL34" s="55"/>
      <c r="AM34" s="55"/>
      <c r="AN34" s="55"/>
      <c r="AO34" s="55"/>
      <c r="AP34" s="55"/>
      <c r="AQ34" s="55"/>
      <c r="AR34" s="55"/>
      <c r="AS34" s="55"/>
      <c r="AT34" s="55"/>
      <c r="AU34" s="20"/>
      <c r="AV34" s="55" t="s">
        <v>30</v>
      </c>
      <c r="AW34" s="55"/>
      <c r="AX34" s="55"/>
      <c r="AY34" s="55"/>
      <c r="AZ34" s="55"/>
      <c r="BA34" s="55"/>
      <c r="BB34" s="55"/>
      <c r="BC34" s="55"/>
      <c r="BD34" s="55"/>
      <c r="BE34" s="55"/>
      <c r="BF34" s="55"/>
      <c r="BG34" s="55"/>
      <c r="BH34" s="55"/>
      <c r="BI34" s="55"/>
      <c r="BJ34" s="19"/>
      <c r="BK34" s="2"/>
      <c r="BL34" s="49"/>
      <c r="BM34" s="50"/>
      <c r="BN34" s="50"/>
      <c r="BO34" s="50"/>
      <c r="BP34" s="50"/>
      <c r="BQ34" s="50"/>
      <c r="BR34" s="50"/>
      <c r="BS34" s="50"/>
      <c r="BT34" s="50"/>
      <c r="BU34" s="50"/>
      <c r="BV34" s="50"/>
      <c r="BW34" s="50"/>
      <c r="BX34" s="50"/>
      <c r="BY34" s="50"/>
      <c r="BZ34" s="51"/>
    </row>
    <row r="35" spans="1:78" ht="13.5" customHeight="1">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49"/>
      <c r="BM35" s="50"/>
      <c r="BN35" s="50"/>
      <c r="BO35" s="50"/>
      <c r="BP35" s="50"/>
      <c r="BQ35" s="50"/>
      <c r="BR35" s="50"/>
      <c r="BS35" s="50"/>
      <c r="BT35" s="50"/>
      <c r="BU35" s="50"/>
      <c r="BV35" s="50"/>
      <c r="BW35" s="50"/>
      <c r="BX35" s="50"/>
      <c r="BY35" s="50"/>
      <c r="BZ35" s="5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31</v>
      </c>
      <c r="BM45" s="44"/>
      <c r="BN45" s="44"/>
      <c r="BO45" s="44"/>
      <c r="BP45" s="44"/>
      <c r="BQ45" s="44"/>
      <c r="BR45" s="44"/>
      <c r="BS45" s="44"/>
      <c r="BT45" s="44"/>
      <c r="BU45" s="44"/>
      <c r="BV45" s="44"/>
      <c r="BW45" s="44"/>
      <c r="BX45" s="44"/>
      <c r="BY45" s="44"/>
      <c r="BZ45" s="4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121</v>
      </c>
      <c r="BM47" s="50"/>
      <c r="BN47" s="50"/>
      <c r="BO47" s="50"/>
      <c r="BP47" s="50"/>
      <c r="BQ47" s="50"/>
      <c r="BR47" s="50"/>
      <c r="BS47" s="50"/>
      <c r="BT47" s="50"/>
      <c r="BU47" s="50"/>
      <c r="BV47" s="50"/>
      <c r="BW47" s="50"/>
      <c r="BX47" s="50"/>
      <c r="BY47" s="50"/>
      <c r="BZ47" s="5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c r="A56" s="2"/>
      <c r="B56" s="17"/>
      <c r="C56" s="55" t="s">
        <v>32</v>
      </c>
      <c r="D56" s="55"/>
      <c r="E56" s="55"/>
      <c r="F56" s="55"/>
      <c r="G56" s="55"/>
      <c r="H56" s="55"/>
      <c r="I56" s="55"/>
      <c r="J56" s="55"/>
      <c r="K56" s="55"/>
      <c r="L56" s="55"/>
      <c r="M56" s="55"/>
      <c r="N56" s="55"/>
      <c r="O56" s="55"/>
      <c r="P56" s="55"/>
      <c r="Q56" s="20"/>
      <c r="R56" s="55" t="s">
        <v>33</v>
      </c>
      <c r="S56" s="55"/>
      <c r="T56" s="55"/>
      <c r="U56" s="55"/>
      <c r="V56" s="55"/>
      <c r="W56" s="55"/>
      <c r="X56" s="55"/>
      <c r="Y56" s="55"/>
      <c r="Z56" s="55"/>
      <c r="AA56" s="55"/>
      <c r="AB56" s="55"/>
      <c r="AC56" s="55"/>
      <c r="AD56" s="55"/>
      <c r="AE56" s="55"/>
      <c r="AF56" s="20"/>
      <c r="AG56" s="55" t="s">
        <v>34</v>
      </c>
      <c r="AH56" s="55"/>
      <c r="AI56" s="55"/>
      <c r="AJ56" s="55"/>
      <c r="AK56" s="55"/>
      <c r="AL56" s="55"/>
      <c r="AM56" s="55"/>
      <c r="AN56" s="55"/>
      <c r="AO56" s="55"/>
      <c r="AP56" s="55"/>
      <c r="AQ56" s="55"/>
      <c r="AR56" s="55"/>
      <c r="AS56" s="55"/>
      <c r="AT56" s="55"/>
      <c r="AU56" s="20"/>
      <c r="AV56" s="55" t="s">
        <v>35</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c r="A60" s="2"/>
      <c r="B60" s="56" t="s">
        <v>36</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37</v>
      </c>
      <c r="BM64" s="44"/>
      <c r="BN64" s="44"/>
      <c r="BO64" s="44"/>
      <c r="BP64" s="44"/>
      <c r="BQ64" s="44"/>
      <c r="BR64" s="44"/>
      <c r="BS64" s="44"/>
      <c r="BT64" s="44"/>
      <c r="BU64" s="44"/>
      <c r="BV64" s="44"/>
      <c r="BW64" s="44"/>
      <c r="BX64" s="44"/>
      <c r="BY64" s="44"/>
      <c r="BZ64" s="4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122</v>
      </c>
      <c r="BM66" s="50"/>
      <c r="BN66" s="50"/>
      <c r="BO66" s="50"/>
      <c r="BP66" s="50"/>
      <c r="BQ66" s="50"/>
      <c r="BR66" s="50"/>
      <c r="BS66" s="50"/>
      <c r="BT66" s="50"/>
      <c r="BU66" s="50"/>
      <c r="BV66" s="50"/>
      <c r="BW66" s="50"/>
      <c r="BX66" s="50"/>
      <c r="BY66" s="50"/>
      <c r="BZ66" s="5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c r="A79" s="2"/>
      <c r="B79" s="17"/>
      <c r="C79" s="55" t="s">
        <v>38</v>
      </c>
      <c r="D79" s="55"/>
      <c r="E79" s="55"/>
      <c r="F79" s="55"/>
      <c r="G79" s="55"/>
      <c r="H79" s="55"/>
      <c r="I79" s="55"/>
      <c r="J79" s="55"/>
      <c r="K79" s="55"/>
      <c r="L79" s="55"/>
      <c r="M79" s="55"/>
      <c r="N79" s="55"/>
      <c r="O79" s="55"/>
      <c r="P79" s="55"/>
      <c r="Q79" s="55"/>
      <c r="R79" s="55"/>
      <c r="S79" s="55"/>
      <c r="T79" s="55"/>
      <c r="U79" s="20"/>
      <c r="V79" s="20"/>
      <c r="W79" s="55" t="s">
        <v>39</v>
      </c>
      <c r="X79" s="55"/>
      <c r="Y79" s="55"/>
      <c r="Z79" s="55"/>
      <c r="AA79" s="55"/>
      <c r="AB79" s="55"/>
      <c r="AC79" s="55"/>
      <c r="AD79" s="55"/>
      <c r="AE79" s="55"/>
      <c r="AF79" s="55"/>
      <c r="AG79" s="55"/>
      <c r="AH79" s="55"/>
      <c r="AI79" s="55"/>
      <c r="AJ79" s="55"/>
      <c r="AK79" s="55"/>
      <c r="AL79" s="55"/>
      <c r="AM79" s="55"/>
      <c r="AN79" s="55"/>
      <c r="AO79" s="20"/>
      <c r="AP79" s="20"/>
      <c r="AQ79" s="55" t="s">
        <v>40</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c r="C83" s="2" t="s">
        <v>41</v>
      </c>
    </row>
    <row r="84" spans="1:78">
      <c r="C84" s="26" t="s">
        <v>42</v>
      </c>
    </row>
    <row r="85" spans="1:78" hidden="1">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c r="B86" s="27"/>
      <c r="C86" s="27"/>
      <c r="D86" s="27"/>
      <c r="E86" s="27" t="str">
        <f>データ!AI6</f>
        <v>【100.66】</v>
      </c>
      <c r="F86" s="27" t="str">
        <f>データ!AT6</f>
        <v>【105.22】</v>
      </c>
      <c r="G86" s="27" t="str">
        <f>データ!BE6</f>
        <v>【54.12】</v>
      </c>
      <c r="H86" s="27" t="str">
        <f>データ!BP6</f>
        <v>【1,348.09】</v>
      </c>
      <c r="I86" s="27" t="str">
        <f>データ!CA6</f>
        <v>【69.80】</v>
      </c>
      <c r="J86" s="27" t="str">
        <f>データ!CL6</f>
        <v>【232.54】</v>
      </c>
      <c r="K86" s="27" t="str">
        <f>データ!CW6</f>
        <v>【42.17】</v>
      </c>
      <c r="L86" s="27" t="str">
        <f>データ!DH6</f>
        <v>【82.30】</v>
      </c>
      <c r="M86" s="27" t="str">
        <f>データ!DS6</f>
        <v>【23.63】</v>
      </c>
      <c r="N86" s="27" t="str">
        <f>データ!ED6</f>
        <v>【0.00】</v>
      </c>
      <c r="O86" s="27" t="str">
        <f>データ!EO6</f>
        <v>【0.09】</v>
      </c>
    </row>
  </sheetData>
  <sheetProtection algorithmName="SHA-512" hashValue="BlUnyV9x4ZNK97qRYpH+5rVLM9wEQS8TbuTOACZcpwmZQb2t+qA+rUsE+cYIqvoxU3s1BrQrmavz7tSrdgAE8A==" saltValue="3k9r+XHwMZviKOGZbVPYHA=="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EA1" workbookViewId="0">
      <selection activeCell="EI6" sqref="EI6"/>
    </sheetView>
  </sheetViews>
  <sheetFormatPr defaultColWidth="9" defaultRowHeight="13.5"/>
  <cols>
    <col min="1" max="1" width="9" style="3"/>
    <col min="2" max="144" width="11.875" style="3" customWidth="1"/>
    <col min="145" max="16384" width="9" style="3"/>
  </cols>
  <sheetData>
    <row r="1" spans="1:148">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c r="A6" s="29" t="s">
        <v>107</v>
      </c>
      <c r="B6" s="34">
        <f>B7</f>
        <v>2016</v>
      </c>
      <c r="C6" s="34">
        <f t="shared" ref="C6:X6" si="3">C7</f>
        <v>203831</v>
      </c>
      <c r="D6" s="34">
        <f t="shared" si="3"/>
        <v>46</v>
      </c>
      <c r="E6" s="34">
        <f t="shared" si="3"/>
        <v>17</v>
      </c>
      <c r="F6" s="34">
        <f t="shared" si="3"/>
        <v>4</v>
      </c>
      <c r="G6" s="34">
        <f t="shared" si="3"/>
        <v>0</v>
      </c>
      <c r="H6" s="34" t="str">
        <f t="shared" si="3"/>
        <v>長野県　箕輪町</v>
      </c>
      <c r="I6" s="34" t="str">
        <f t="shared" si="3"/>
        <v>法適用</v>
      </c>
      <c r="J6" s="34" t="str">
        <f t="shared" si="3"/>
        <v>下水道事業</v>
      </c>
      <c r="K6" s="34" t="str">
        <f t="shared" si="3"/>
        <v>特定環境保全公共下水道</v>
      </c>
      <c r="L6" s="34" t="str">
        <f t="shared" si="3"/>
        <v>D2</v>
      </c>
      <c r="M6" s="34">
        <f t="shared" si="3"/>
        <v>0</v>
      </c>
      <c r="N6" s="35" t="str">
        <f t="shared" si="3"/>
        <v>-</v>
      </c>
      <c r="O6" s="35">
        <f t="shared" si="3"/>
        <v>43.95</v>
      </c>
      <c r="P6" s="35">
        <f t="shared" si="3"/>
        <v>27.34</v>
      </c>
      <c r="Q6" s="35">
        <f t="shared" si="3"/>
        <v>77.77</v>
      </c>
      <c r="R6" s="35">
        <f t="shared" si="3"/>
        <v>3456</v>
      </c>
      <c r="S6" s="35">
        <f t="shared" si="3"/>
        <v>25081</v>
      </c>
      <c r="T6" s="35">
        <f t="shared" si="3"/>
        <v>85.91</v>
      </c>
      <c r="U6" s="35">
        <f t="shared" si="3"/>
        <v>291.95</v>
      </c>
      <c r="V6" s="35">
        <f t="shared" si="3"/>
        <v>6851</v>
      </c>
      <c r="W6" s="35">
        <f t="shared" si="3"/>
        <v>2.93</v>
      </c>
      <c r="X6" s="35">
        <f t="shared" si="3"/>
        <v>2338.23</v>
      </c>
      <c r="Y6" s="36" t="str">
        <f>IF(Y7="",NA(),Y7)</f>
        <v>-</v>
      </c>
      <c r="Z6" s="36">
        <f t="shared" ref="Z6:AH6" si="4">IF(Z7="",NA(),Z7)</f>
        <v>101.63</v>
      </c>
      <c r="AA6" s="36">
        <f t="shared" si="4"/>
        <v>101.14</v>
      </c>
      <c r="AB6" s="36">
        <f t="shared" si="4"/>
        <v>100.11</v>
      </c>
      <c r="AC6" s="36">
        <f t="shared" si="4"/>
        <v>100.26</v>
      </c>
      <c r="AD6" s="36" t="str">
        <f t="shared" si="4"/>
        <v>-</v>
      </c>
      <c r="AE6" s="36">
        <f t="shared" si="4"/>
        <v>95.59</v>
      </c>
      <c r="AF6" s="36">
        <f t="shared" si="4"/>
        <v>101.24</v>
      </c>
      <c r="AG6" s="36">
        <f t="shared" si="4"/>
        <v>100.94</v>
      </c>
      <c r="AH6" s="36">
        <f t="shared" si="4"/>
        <v>100.85</v>
      </c>
      <c r="AI6" s="35" t="str">
        <f>IF(AI7="","",IF(AI7="-","【-】","【"&amp;SUBSTITUTE(TEXT(AI7,"#,##0.00"),"-","△")&amp;"】"))</f>
        <v>【100.66】</v>
      </c>
      <c r="AJ6" s="36" t="str">
        <f>IF(AJ7="",NA(),AJ7)</f>
        <v>-</v>
      </c>
      <c r="AK6" s="35">
        <f t="shared" ref="AK6:AS6" si="5">IF(AK7="",NA(),AK7)</f>
        <v>0</v>
      </c>
      <c r="AL6" s="36">
        <f t="shared" si="5"/>
        <v>16.95</v>
      </c>
      <c r="AM6" s="35">
        <f t="shared" si="5"/>
        <v>0</v>
      </c>
      <c r="AN6" s="35">
        <f t="shared" si="5"/>
        <v>0</v>
      </c>
      <c r="AO6" s="36" t="str">
        <f t="shared" si="5"/>
        <v>-</v>
      </c>
      <c r="AP6" s="36">
        <f t="shared" si="5"/>
        <v>137.81</v>
      </c>
      <c r="AQ6" s="36">
        <f t="shared" si="5"/>
        <v>184.13</v>
      </c>
      <c r="AR6" s="36">
        <f t="shared" si="5"/>
        <v>101.85</v>
      </c>
      <c r="AS6" s="36">
        <f t="shared" si="5"/>
        <v>110.77</v>
      </c>
      <c r="AT6" s="35" t="str">
        <f>IF(AT7="","",IF(AT7="-","【-】","【"&amp;SUBSTITUTE(TEXT(AT7,"#,##0.00"),"-","△")&amp;"】"))</f>
        <v>【105.22】</v>
      </c>
      <c r="AU6" s="36" t="str">
        <f>IF(AU7="",NA(),AU7)</f>
        <v>-</v>
      </c>
      <c r="AV6" s="36">
        <f t="shared" ref="AV6:BD6" si="6">IF(AV7="",NA(),AV7)</f>
        <v>86.69</v>
      </c>
      <c r="AW6" s="36">
        <f t="shared" si="6"/>
        <v>76.08</v>
      </c>
      <c r="AX6" s="36">
        <f t="shared" si="6"/>
        <v>77.180000000000007</v>
      </c>
      <c r="AY6" s="36">
        <f t="shared" si="6"/>
        <v>80.08</v>
      </c>
      <c r="AZ6" s="36" t="str">
        <f t="shared" si="6"/>
        <v>-</v>
      </c>
      <c r="BA6" s="36">
        <f t="shared" si="6"/>
        <v>189.4</v>
      </c>
      <c r="BB6" s="36">
        <f t="shared" si="6"/>
        <v>63.22</v>
      </c>
      <c r="BC6" s="36">
        <f t="shared" si="6"/>
        <v>49.07</v>
      </c>
      <c r="BD6" s="36">
        <f t="shared" si="6"/>
        <v>46.78</v>
      </c>
      <c r="BE6" s="35" t="str">
        <f>IF(BE7="","",IF(BE7="-","【-】","【"&amp;SUBSTITUTE(TEXT(BE7,"#,##0.00"),"-","△")&amp;"】"))</f>
        <v>【54.12】</v>
      </c>
      <c r="BF6" s="36" t="str">
        <f>IF(BF7="",NA(),BF7)</f>
        <v>-</v>
      </c>
      <c r="BG6" s="36">
        <f t="shared" ref="BG6:BO6" si="7">IF(BG7="",NA(),BG7)</f>
        <v>1506.88</v>
      </c>
      <c r="BH6" s="36">
        <f t="shared" si="7"/>
        <v>2368.7199999999998</v>
      </c>
      <c r="BI6" s="36">
        <f t="shared" si="7"/>
        <v>2343.29</v>
      </c>
      <c r="BJ6" s="36">
        <f t="shared" si="7"/>
        <v>2947.99</v>
      </c>
      <c r="BK6" s="36" t="str">
        <f t="shared" si="7"/>
        <v>-</v>
      </c>
      <c r="BL6" s="36">
        <f t="shared" si="7"/>
        <v>1554.05</v>
      </c>
      <c r="BM6" s="36">
        <f t="shared" si="7"/>
        <v>1436</v>
      </c>
      <c r="BN6" s="36">
        <f t="shared" si="7"/>
        <v>1434.89</v>
      </c>
      <c r="BO6" s="36">
        <f t="shared" si="7"/>
        <v>1298.9100000000001</v>
      </c>
      <c r="BP6" s="35" t="str">
        <f>IF(BP7="","",IF(BP7="-","【-】","【"&amp;SUBSTITUTE(TEXT(BP7,"#,##0.00"),"-","△")&amp;"】"))</f>
        <v>【1,348.09】</v>
      </c>
      <c r="BQ6" s="36" t="str">
        <f>IF(BQ7="",NA(),BQ7)</f>
        <v>-</v>
      </c>
      <c r="BR6" s="36">
        <f t="shared" ref="BR6:BZ6" si="8">IF(BR7="",NA(),BR7)</f>
        <v>100.3</v>
      </c>
      <c r="BS6" s="36">
        <f t="shared" si="8"/>
        <v>87.3</v>
      </c>
      <c r="BT6" s="36">
        <f t="shared" si="8"/>
        <v>93.07</v>
      </c>
      <c r="BU6" s="36">
        <f t="shared" si="8"/>
        <v>83.23</v>
      </c>
      <c r="BV6" s="36" t="str">
        <f t="shared" si="8"/>
        <v>-</v>
      </c>
      <c r="BW6" s="36">
        <f t="shared" si="8"/>
        <v>53.01</v>
      </c>
      <c r="BX6" s="36">
        <f t="shared" si="8"/>
        <v>66.56</v>
      </c>
      <c r="BY6" s="36">
        <f t="shared" si="8"/>
        <v>66.22</v>
      </c>
      <c r="BZ6" s="36">
        <f t="shared" si="8"/>
        <v>69.87</v>
      </c>
      <c r="CA6" s="35" t="str">
        <f>IF(CA7="","",IF(CA7="-","【-】","【"&amp;SUBSTITUTE(TEXT(CA7,"#,##0.00"),"-","△")&amp;"】"))</f>
        <v>【69.80】</v>
      </c>
      <c r="CB6" s="36" t="str">
        <f>IF(CB7="",NA(),CB7)</f>
        <v>-</v>
      </c>
      <c r="CC6" s="36">
        <f t="shared" ref="CC6:CK6" si="9">IF(CC7="",NA(),CC7)</f>
        <v>167.82</v>
      </c>
      <c r="CD6" s="36">
        <f t="shared" si="9"/>
        <v>201.28</v>
      </c>
      <c r="CE6" s="36">
        <f t="shared" si="9"/>
        <v>190.31</v>
      </c>
      <c r="CF6" s="36">
        <f t="shared" si="9"/>
        <v>212.39</v>
      </c>
      <c r="CG6" s="36" t="str">
        <f t="shared" si="9"/>
        <v>-</v>
      </c>
      <c r="CH6" s="36">
        <f t="shared" si="9"/>
        <v>299.39</v>
      </c>
      <c r="CI6" s="36">
        <f t="shared" si="9"/>
        <v>244.29</v>
      </c>
      <c r="CJ6" s="36">
        <f t="shared" si="9"/>
        <v>246.72</v>
      </c>
      <c r="CK6" s="36">
        <f t="shared" si="9"/>
        <v>234.96</v>
      </c>
      <c r="CL6" s="35" t="str">
        <f>IF(CL7="","",IF(CL7="-","【-】","【"&amp;SUBSTITUTE(TEXT(CL7,"#,##0.00"),"-","△")&amp;"】"))</f>
        <v>【232.54】</v>
      </c>
      <c r="CM6" s="36" t="str">
        <f>IF(CM7="",NA(),CM7)</f>
        <v>-</v>
      </c>
      <c r="CN6" s="36" t="str">
        <f t="shared" ref="CN6:CV6" si="10">IF(CN7="",NA(),CN7)</f>
        <v>-</v>
      </c>
      <c r="CO6" s="36" t="str">
        <f t="shared" si="10"/>
        <v>-</v>
      </c>
      <c r="CP6" s="36" t="str">
        <f t="shared" si="10"/>
        <v>-</v>
      </c>
      <c r="CQ6" s="36" t="str">
        <f t="shared" si="10"/>
        <v>-</v>
      </c>
      <c r="CR6" s="36" t="str">
        <f t="shared" si="10"/>
        <v>-</v>
      </c>
      <c r="CS6" s="36">
        <f t="shared" si="10"/>
        <v>36.200000000000003</v>
      </c>
      <c r="CT6" s="36">
        <f t="shared" si="10"/>
        <v>43.58</v>
      </c>
      <c r="CU6" s="36">
        <f t="shared" si="10"/>
        <v>41.35</v>
      </c>
      <c r="CV6" s="36">
        <f t="shared" si="10"/>
        <v>42.9</v>
      </c>
      <c r="CW6" s="35" t="str">
        <f>IF(CW7="","",IF(CW7="-","【-】","【"&amp;SUBSTITUTE(TEXT(CW7,"#,##0.00"),"-","△")&amp;"】"))</f>
        <v>【42.17】</v>
      </c>
      <c r="CX6" s="36" t="str">
        <f>IF(CX7="",NA(),CX7)</f>
        <v>-</v>
      </c>
      <c r="CY6" s="36">
        <f t="shared" ref="CY6:DG6" si="11">IF(CY7="",NA(),CY7)</f>
        <v>73.87</v>
      </c>
      <c r="CZ6" s="36">
        <f t="shared" si="11"/>
        <v>74.06</v>
      </c>
      <c r="DA6" s="36">
        <f t="shared" si="11"/>
        <v>74.08</v>
      </c>
      <c r="DB6" s="36">
        <f t="shared" si="11"/>
        <v>74.180000000000007</v>
      </c>
      <c r="DC6" s="36" t="str">
        <f t="shared" si="11"/>
        <v>-</v>
      </c>
      <c r="DD6" s="36">
        <f t="shared" si="11"/>
        <v>71.069999999999993</v>
      </c>
      <c r="DE6" s="36">
        <f t="shared" si="11"/>
        <v>82.35</v>
      </c>
      <c r="DF6" s="36">
        <f t="shared" si="11"/>
        <v>82.9</v>
      </c>
      <c r="DG6" s="36">
        <f t="shared" si="11"/>
        <v>83.5</v>
      </c>
      <c r="DH6" s="35" t="str">
        <f>IF(DH7="","",IF(DH7="-","【-】","【"&amp;SUBSTITUTE(TEXT(DH7,"#,##0.00"),"-","△")&amp;"】"))</f>
        <v>【82.30】</v>
      </c>
      <c r="DI6" s="36" t="str">
        <f>IF(DI7="",NA(),DI7)</f>
        <v>-</v>
      </c>
      <c r="DJ6" s="36">
        <f t="shared" ref="DJ6:DR6" si="12">IF(DJ7="",NA(),DJ7)</f>
        <v>2.35</v>
      </c>
      <c r="DK6" s="36">
        <f t="shared" si="12"/>
        <v>4.6900000000000004</v>
      </c>
      <c r="DL6" s="36">
        <f t="shared" si="12"/>
        <v>7.04</v>
      </c>
      <c r="DM6" s="36">
        <f t="shared" si="12"/>
        <v>9.3000000000000007</v>
      </c>
      <c r="DN6" s="36" t="str">
        <f t="shared" si="12"/>
        <v>-</v>
      </c>
      <c r="DO6" s="36">
        <f t="shared" si="12"/>
        <v>6.66</v>
      </c>
      <c r="DP6" s="36">
        <f t="shared" si="12"/>
        <v>22.34</v>
      </c>
      <c r="DQ6" s="36">
        <f t="shared" si="12"/>
        <v>22.79</v>
      </c>
      <c r="DR6" s="36">
        <f t="shared" si="12"/>
        <v>22.77</v>
      </c>
      <c r="DS6" s="35" t="str">
        <f>IF(DS7="","",IF(DS7="-","【-】","【"&amp;SUBSTITUTE(TEXT(DS7,"#,##0.00"),"-","△")&amp;"】"))</f>
        <v>【23.63】</v>
      </c>
      <c r="DT6" s="36" t="str">
        <f>IF(DT7="",NA(),DT7)</f>
        <v>-</v>
      </c>
      <c r="DU6" s="35">
        <f t="shared" ref="DU6:EC6" si="13">IF(DU7="",NA(),DU7)</f>
        <v>0</v>
      </c>
      <c r="DV6" s="35">
        <f t="shared" si="13"/>
        <v>0</v>
      </c>
      <c r="DW6" s="35">
        <f t="shared" si="13"/>
        <v>0</v>
      </c>
      <c r="DX6" s="35">
        <f t="shared" si="13"/>
        <v>0</v>
      </c>
      <c r="DY6" s="36" t="str">
        <f t="shared" si="13"/>
        <v>-</v>
      </c>
      <c r="DZ6" s="35">
        <f t="shared" si="13"/>
        <v>0</v>
      </c>
      <c r="EA6" s="35">
        <f t="shared" si="13"/>
        <v>0</v>
      </c>
      <c r="EB6" s="36">
        <f t="shared" si="13"/>
        <v>0.04</v>
      </c>
      <c r="EC6" s="35">
        <f t="shared" si="13"/>
        <v>0</v>
      </c>
      <c r="ED6" s="35" t="str">
        <f>IF(ED7="","",IF(ED7="-","【-】","【"&amp;SUBSTITUTE(TEXT(ED7,"#,##0.00"),"-","△")&amp;"】"))</f>
        <v>【0.00】</v>
      </c>
      <c r="EE6" s="36" t="str">
        <f>IF(EE7="",NA(),EE7)</f>
        <v>-</v>
      </c>
      <c r="EF6" s="35">
        <f t="shared" ref="EF6:EN6" si="14">IF(EF7="",NA(),EF7)</f>
        <v>0</v>
      </c>
      <c r="EG6" s="35">
        <f t="shared" si="14"/>
        <v>0</v>
      </c>
      <c r="EH6" s="35">
        <f t="shared" si="14"/>
        <v>0</v>
      </c>
      <c r="EI6" s="35">
        <f t="shared" si="14"/>
        <v>0</v>
      </c>
      <c r="EJ6" s="36" t="str">
        <f t="shared" si="14"/>
        <v>-</v>
      </c>
      <c r="EK6" s="36">
        <f t="shared" si="14"/>
        <v>7.0000000000000007E-2</v>
      </c>
      <c r="EL6" s="36">
        <f t="shared" si="14"/>
        <v>0.04</v>
      </c>
      <c r="EM6" s="36">
        <f t="shared" si="14"/>
        <v>7.0000000000000007E-2</v>
      </c>
      <c r="EN6" s="36">
        <f t="shared" si="14"/>
        <v>0.09</v>
      </c>
      <c r="EO6" s="35" t="str">
        <f>IF(EO7="","",IF(EO7="-","【-】","【"&amp;SUBSTITUTE(TEXT(EO7,"#,##0.00"),"-","△")&amp;"】"))</f>
        <v>【0.09】</v>
      </c>
    </row>
    <row r="7" spans="1:148" s="37" customFormat="1">
      <c r="A7" s="29"/>
      <c r="B7" s="38">
        <v>2016</v>
      </c>
      <c r="C7" s="38">
        <v>203831</v>
      </c>
      <c r="D7" s="38">
        <v>46</v>
      </c>
      <c r="E7" s="38">
        <v>17</v>
      </c>
      <c r="F7" s="38">
        <v>4</v>
      </c>
      <c r="G7" s="38">
        <v>0</v>
      </c>
      <c r="H7" s="38" t="s">
        <v>108</v>
      </c>
      <c r="I7" s="38" t="s">
        <v>109</v>
      </c>
      <c r="J7" s="38" t="s">
        <v>110</v>
      </c>
      <c r="K7" s="38" t="s">
        <v>111</v>
      </c>
      <c r="L7" s="38" t="s">
        <v>112</v>
      </c>
      <c r="M7" s="38"/>
      <c r="N7" s="39" t="s">
        <v>113</v>
      </c>
      <c r="O7" s="39">
        <v>43.95</v>
      </c>
      <c r="P7" s="39">
        <v>27.34</v>
      </c>
      <c r="Q7" s="39">
        <v>77.77</v>
      </c>
      <c r="R7" s="39">
        <v>3456</v>
      </c>
      <c r="S7" s="39">
        <v>25081</v>
      </c>
      <c r="T7" s="39">
        <v>85.91</v>
      </c>
      <c r="U7" s="39">
        <v>291.95</v>
      </c>
      <c r="V7" s="39">
        <v>6851</v>
      </c>
      <c r="W7" s="39">
        <v>2.93</v>
      </c>
      <c r="X7" s="39">
        <v>2338.23</v>
      </c>
      <c r="Y7" s="39" t="s">
        <v>113</v>
      </c>
      <c r="Z7" s="39">
        <v>101.63</v>
      </c>
      <c r="AA7" s="39">
        <v>101.14</v>
      </c>
      <c r="AB7" s="39">
        <v>100.11</v>
      </c>
      <c r="AC7" s="39">
        <v>100.26</v>
      </c>
      <c r="AD7" s="39" t="s">
        <v>113</v>
      </c>
      <c r="AE7" s="39">
        <v>95.59</v>
      </c>
      <c r="AF7" s="39">
        <v>101.24</v>
      </c>
      <c r="AG7" s="39">
        <v>100.94</v>
      </c>
      <c r="AH7" s="39">
        <v>100.85</v>
      </c>
      <c r="AI7" s="39">
        <v>100.66</v>
      </c>
      <c r="AJ7" s="39" t="s">
        <v>113</v>
      </c>
      <c r="AK7" s="39">
        <v>0</v>
      </c>
      <c r="AL7" s="39">
        <v>16.95</v>
      </c>
      <c r="AM7" s="39">
        <v>0</v>
      </c>
      <c r="AN7" s="39">
        <v>0</v>
      </c>
      <c r="AO7" s="39" t="s">
        <v>113</v>
      </c>
      <c r="AP7" s="39">
        <v>137.81</v>
      </c>
      <c r="AQ7" s="39">
        <v>184.13</v>
      </c>
      <c r="AR7" s="39">
        <v>101.85</v>
      </c>
      <c r="AS7" s="39">
        <v>110.77</v>
      </c>
      <c r="AT7" s="39">
        <v>105.22</v>
      </c>
      <c r="AU7" s="39" t="s">
        <v>113</v>
      </c>
      <c r="AV7" s="39">
        <v>86.69</v>
      </c>
      <c r="AW7" s="39">
        <v>76.08</v>
      </c>
      <c r="AX7" s="39">
        <v>77.180000000000007</v>
      </c>
      <c r="AY7" s="39">
        <v>80.08</v>
      </c>
      <c r="AZ7" s="39" t="s">
        <v>113</v>
      </c>
      <c r="BA7" s="39">
        <v>189.4</v>
      </c>
      <c r="BB7" s="39">
        <v>63.22</v>
      </c>
      <c r="BC7" s="39">
        <v>49.07</v>
      </c>
      <c r="BD7" s="39">
        <v>46.78</v>
      </c>
      <c r="BE7" s="39">
        <v>54.12</v>
      </c>
      <c r="BF7" s="39" t="s">
        <v>113</v>
      </c>
      <c r="BG7" s="39">
        <v>1506.88</v>
      </c>
      <c r="BH7" s="39">
        <v>2368.7199999999998</v>
      </c>
      <c r="BI7" s="39">
        <v>2343.29</v>
      </c>
      <c r="BJ7" s="39">
        <v>2947.99</v>
      </c>
      <c r="BK7" s="39" t="s">
        <v>113</v>
      </c>
      <c r="BL7" s="39">
        <v>1554.05</v>
      </c>
      <c r="BM7" s="39">
        <v>1436</v>
      </c>
      <c r="BN7" s="39">
        <v>1434.89</v>
      </c>
      <c r="BO7" s="39">
        <v>1298.9100000000001</v>
      </c>
      <c r="BP7" s="39">
        <v>1348.09</v>
      </c>
      <c r="BQ7" s="39" t="s">
        <v>113</v>
      </c>
      <c r="BR7" s="39">
        <v>100.3</v>
      </c>
      <c r="BS7" s="39">
        <v>87.3</v>
      </c>
      <c r="BT7" s="39">
        <v>93.07</v>
      </c>
      <c r="BU7" s="39">
        <v>83.23</v>
      </c>
      <c r="BV7" s="39" t="s">
        <v>113</v>
      </c>
      <c r="BW7" s="39">
        <v>53.01</v>
      </c>
      <c r="BX7" s="39">
        <v>66.56</v>
      </c>
      <c r="BY7" s="39">
        <v>66.22</v>
      </c>
      <c r="BZ7" s="39">
        <v>69.87</v>
      </c>
      <c r="CA7" s="39">
        <v>69.8</v>
      </c>
      <c r="CB7" s="39" t="s">
        <v>113</v>
      </c>
      <c r="CC7" s="39">
        <v>167.82</v>
      </c>
      <c r="CD7" s="39">
        <v>201.28</v>
      </c>
      <c r="CE7" s="39">
        <v>190.31</v>
      </c>
      <c r="CF7" s="39">
        <v>212.39</v>
      </c>
      <c r="CG7" s="39" t="s">
        <v>113</v>
      </c>
      <c r="CH7" s="39">
        <v>299.39</v>
      </c>
      <c r="CI7" s="39">
        <v>244.29</v>
      </c>
      <c r="CJ7" s="39">
        <v>246.72</v>
      </c>
      <c r="CK7" s="39">
        <v>234.96</v>
      </c>
      <c r="CL7" s="39">
        <v>232.54</v>
      </c>
      <c r="CM7" s="39" t="s">
        <v>113</v>
      </c>
      <c r="CN7" s="39" t="s">
        <v>113</v>
      </c>
      <c r="CO7" s="39" t="s">
        <v>113</v>
      </c>
      <c r="CP7" s="39" t="s">
        <v>113</v>
      </c>
      <c r="CQ7" s="39" t="s">
        <v>113</v>
      </c>
      <c r="CR7" s="39" t="s">
        <v>113</v>
      </c>
      <c r="CS7" s="39">
        <v>36.200000000000003</v>
      </c>
      <c r="CT7" s="39">
        <v>43.58</v>
      </c>
      <c r="CU7" s="39">
        <v>41.35</v>
      </c>
      <c r="CV7" s="39">
        <v>42.9</v>
      </c>
      <c r="CW7" s="39">
        <v>42.17</v>
      </c>
      <c r="CX7" s="39" t="s">
        <v>113</v>
      </c>
      <c r="CY7" s="39">
        <v>73.87</v>
      </c>
      <c r="CZ7" s="39">
        <v>74.06</v>
      </c>
      <c r="DA7" s="39">
        <v>74.08</v>
      </c>
      <c r="DB7" s="39">
        <v>74.180000000000007</v>
      </c>
      <c r="DC7" s="39" t="s">
        <v>113</v>
      </c>
      <c r="DD7" s="39">
        <v>71.069999999999993</v>
      </c>
      <c r="DE7" s="39">
        <v>82.35</v>
      </c>
      <c r="DF7" s="39">
        <v>82.9</v>
      </c>
      <c r="DG7" s="39">
        <v>83.5</v>
      </c>
      <c r="DH7" s="39">
        <v>82.3</v>
      </c>
      <c r="DI7" s="39" t="s">
        <v>113</v>
      </c>
      <c r="DJ7" s="39">
        <v>2.35</v>
      </c>
      <c r="DK7" s="39">
        <v>4.6900000000000004</v>
      </c>
      <c r="DL7" s="39">
        <v>7.04</v>
      </c>
      <c r="DM7" s="39">
        <v>9.3000000000000007</v>
      </c>
      <c r="DN7" s="39" t="s">
        <v>113</v>
      </c>
      <c r="DO7" s="39">
        <v>6.66</v>
      </c>
      <c r="DP7" s="39">
        <v>22.34</v>
      </c>
      <c r="DQ7" s="39">
        <v>22.79</v>
      </c>
      <c r="DR7" s="39">
        <v>22.77</v>
      </c>
      <c r="DS7" s="39">
        <v>23.63</v>
      </c>
      <c r="DT7" s="39" t="s">
        <v>113</v>
      </c>
      <c r="DU7" s="39">
        <v>0</v>
      </c>
      <c r="DV7" s="39">
        <v>0</v>
      </c>
      <c r="DW7" s="39">
        <v>0</v>
      </c>
      <c r="DX7" s="39">
        <v>0</v>
      </c>
      <c r="DY7" s="39" t="s">
        <v>113</v>
      </c>
      <c r="DZ7" s="39">
        <v>0</v>
      </c>
      <c r="EA7" s="39">
        <v>0</v>
      </c>
      <c r="EB7" s="39">
        <v>0.04</v>
      </c>
      <c r="EC7" s="39">
        <v>0</v>
      </c>
      <c r="ED7" s="39">
        <v>0</v>
      </c>
      <c r="EE7" s="39" t="s">
        <v>113</v>
      </c>
      <c r="EF7" s="39">
        <v>0</v>
      </c>
      <c r="EG7" s="39">
        <v>0</v>
      </c>
      <c r="EH7" s="39">
        <v>0</v>
      </c>
      <c r="EI7" s="39">
        <v>0</v>
      </c>
      <c r="EJ7" s="39" t="s">
        <v>113</v>
      </c>
      <c r="EK7" s="39">
        <v>7.0000000000000007E-2</v>
      </c>
      <c r="EL7" s="39">
        <v>0.04</v>
      </c>
      <c r="EM7" s="39">
        <v>7.0000000000000007E-2</v>
      </c>
      <c r="EN7" s="39">
        <v>0.09</v>
      </c>
      <c r="EO7" s="39">
        <v>0.09</v>
      </c>
    </row>
    <row r="8" spans="1:148">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箕輪町役場</cp:lastModifiedBy>
  <cp:lastPrinted>2018-03-20T06:16:25Z</cp:lastPrinted>
  <dcterms:created xsi:type="dcterms:W3CDTF">2017-12-25T01:55:47Z</dcterms:created>
  <dcterms:modified xsi:type="dcterms:W3CDTF">2018-03-20T07:37:28Z</dcterms:modified>
  <cp:category/>
</cp:coreProperties>
</file>