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910_水道課\10_水道管理係\公表『経営比較分析表』\令和3年度\ダウンロード\"/>
    </mc:Choice>
  </mc:AlternateContent>
  <workbookProtection workbookAlgorithmName="SHA-512" workbookHashValue="X7mVcCHzyxLVEPCUnz5S6M1dOSwMiFiB/U661SpIzsgopZnJjN28ZI2EBpSHBWpwMn6A0qGRtrwYkyZLyPgz5A==" workbookSaltValue="tNztMMtg7ex32HANaIShQ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<sst xmlns="http://schemas.openxmlformats.org/spreadsheetml/2006/main" count="236" uniqueCount="116">
  <si>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</si>
  <si>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</si>
  <si>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</si>
  <si>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</si>
  <si>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</si>
  <si>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</si>
  <si>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</si>
  <si>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</si>
  <si>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</si>
  <si>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</si>
  <si>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</si>
  <si>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</si>
  <si>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</si>
  <si>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</si>
  <si>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</si>
  <si>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</si>
  <si>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</si>
  <si>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</si>
  <si>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</si>
  <si>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</si>
  <si>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</si>
  <si>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</si>
  <si>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</si>
  <si>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</si>
  <si>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</si>
  <si>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</si>
  <si>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</si>
  <si>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</si>
  <si>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</si>
  <si>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</si>
  <si>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</si>
  <si>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</si>
  <si>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</si>
  <si>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</si>
  <si>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</si>
  <si>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</si>
  <si>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</si>
  <si>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</si>
  <si>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</si>
  <si>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</si>
  <si>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</si>
  <si>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</si>
  <si>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</si>
  <si>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</si>
  <si>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</si>
  <si>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</si>
  <si>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</si>
  <si>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</si>
  <si>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</si>
  <si>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</si>
  <si>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</si>
  <si>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</si>
  <si>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</si>
  <si>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</si>
  <si>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</si>
  <si>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</si>
  <si>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</si>
  <si>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</si>
  <si>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</si>
  <si>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</si>
  <si>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</si>
  <si>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</si>
  <si>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</si>
  <si>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</si>
  <si>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</si>
  <si>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</si>
  <si>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</si>
  <si>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</si>
  <si>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</si>
  <si>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</si>
  <si>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</si>
  <si>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</si>
  <si>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</si>
  <si>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</si>
  <si>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</si>
  <si>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</si>
  <si>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</si>
  <si>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</si>
  <si>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</si>
  <si>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</si>
  <si>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</si>
  <si>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</si>
  <si>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</si>
  <si>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</si>
  <si>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</si>
  <si>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</si>
  <si>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</si>
  <si>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</si>
  <si>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</si>
  <si>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</si>
  <si>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</si>
  <si>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</si>
  <si>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</si>
  <si>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</si>
  <si>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</si>
  <si>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</si>
  <si>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</si>
  <si>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</si>
  <si>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</si>
  <si>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</si>
  <si>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</si>
  <si>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</si>
  <si>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</si>
  <si>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</si>
  <si>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</si>
  <si>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</si>
  <si>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</si>
  <si>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</si>
  <si>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</si>
  <si>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</si>
  <si>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</si>
  <si>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</si>
  <si>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</si>
  <si>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経営面では、一般会計からの補助金を繰り入れていること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管渠施設の老朽化は進んでいないが、不明水対策と処理場の長寿命化、耐震化が必要であり、策定した「ストックマネジメント基本計画」に基づき、更新事業費の平準化を図りつつ計画的に取り組んでいく。
</t>
    <rPh sb="27" eb="29">
      <t>カダイ</t>
    </rPh>
    <rPh sb="158" eb="160">
      <t>サクテイ</t>
    </rPh>
    <rPh sb="173" eb="175">
      <t>キホン</t>
    </rPh>
    <rPh sb="175" eb="177">
      <t>ケイカク</t>
    </rPh>
    <rPh sb="179" eb="180">
      <t>モト</t>
    </rPh>
    <phoneticPr fontId="4"/>
  </si>
  <si>
    <r>
      <t xml:space="preserve">
</t>
    </r>
    <r>
      <rPr>
        <sz val="11"/>
        <rFont val="ＭＳ ゴシック"/>
        <family val="3"/>
        <charset val="128"/>
      </rPr>
      <t>□現状分析</t>
    </r>
    <r>
      <rPr>
        <sz val="11"/>
        <color theme="0" tint="-0.34998626667073579"/>
        <rFont val="ＭＳ ゴシック"/>
        <family val="3"/>
        <charset val="128"/>
      </rPr>
      <t xml:space="preserve">
</t>
    </r>
    <r>
      <rPr>
        <sz val="11"/>
        <rFont val="ＭＳ ゴシック"/>
        <family val="3"/>
        <charset val="128"/>
      </rPr>
      <t>”有形固定資産原価償却率”は増加傾向にあり、時間の経過とともに資産の老朽化が進んでいることがわかる。対応年数を超過した管渠は無い為、”管渠老朽化率”はゼロとなっている。
■現状分析からみた課題
現時点で管渠施設の老朽化は進んでいないが、ストックマネジメントの視点を踏まえ、下水道サービスを安定的に確保していくために、計画的かつ効率的な施設管理を行う必要がある。</t>
    </r>
    <rPh sb="2" eb="4">
      <t>ゲンジョウ</t>
    </rPh>
    <rPh sb="4" eb="6">
      <t>ブンセキ</t>
    </rPh>
    <rPh sb="8" eb="10">
      <t>ユウケイ</t>
    </rPh>
    <rPh sb="10" eb="12">
      <t>コテイ</t>
    </rPh>
    <rPh sb="12" eb="14">
      <t>シサン</t>
    </rPh>
    <rPh sb="14" eb="16">
      <t>ゲンカ</t>
    </rPh>
    <rPh sb="16" eb="18">
      <t>ショウキャク</t>
    </rPh>
    <rPh sb="18" eb="19">
      <t>リツ</t>
    </rPh>
    <rPh sb="21" eb="23">
      <t>ゾウカ</t>
    </rPh>
    <rPh sb="23" eb="25">
      <t>ケイコウ</t>
    </rPh>
    <rPh sb="29" eb="31">
      <t>ジカン</t>
    </rPh>
    <rPh sb="32" eb="34">
      <t>ケイカ</t>
    </rPh>
    <rPh sb="38" eb="40">
      <t>シサン</t>
    </rPh>
    <rPh sb="41" eb="44">
      <t>ロウキュウカ</t>
    </rPh>
    <rPh sb="45" eb="46">
      <t>スス</t>
    </rPh>
    <rPh sb="57" eb="59">
      <t>タイオウ</t>
    </rPh>
    <rPh sb="59" eb="61">
      <t>ネンスウ</t>
    </rPh>
    <rPh sb="62" eb="64">
      <t>チョウカ</t>
    </rPh>
    <rPh sb="66" eb="68">
      <t>カンキョ</t>
    </rPh>
    <rPh sb="69" eb="70">
      <t>ナ</t>
    </rPh>
    <rPh sb="71" eb="72">
      <t>タメ</t>
    </rPh>
    <rPh sb="74" eb="76">
      <t>カンキョ</t>
    </rPh>
    <rPh sb="76" eb="79">
      <t>ロウキュウカ</t>
    </rPh>
    <rPh sb="79" eb="80">
      <t>リツ</t>
    </rPh>
    <rPh sb="94" eb="96">
      <t>ゲンジョウ</t>
    </rPh>
    <rPh sb="96" eb="98">
      <t>ブンセキ</t>
    </rPh>
    <rPh sb="102" eb="104">
      <t>カダイ</t>
    </rPh>
    <phoneticPr fontId="4"/>
  </si>
  <si>
    <t>□現状分析
　使用料収入や一般会計からの繰入金等の収益で、維持管理費や支払利息等の費用をどの程度賄えているかを表す”経常収支比率”は長期前受金戻入益の増加と、企業債償還金利息の減少により9.7ポイント増加している。収支上は黒字で累積欠損金は発生していない。
　また、必要な経費を使用料収入でどれだけ賄えているかを表す”経費回収率”も使用料収入が増加するとともに、減価償却費が減少したことにより、改善している。
　１年以内に支払うべき債務に対して支払うことができる現金等の比率を表す”流動比率”は一般的に求められる指標値である100％を下回っているが、平成26年度以降は平均値を上回っている　
　水洗化率は接続推進の取組等により前年度比2.3ポイント改善した。
■現状分析からみた課題
　見かけの収支上は赤字ではないが、独立採算を図るためには支出の削減、収入の増加に取り組む必要がある。</t>
    <rPh sb="66" eb="68">
      <t>チョウキ</t>
    </rPh>
    <rPh sb="68" eb="70">
      <t>マエウ</t>
    </rPh>
    <rPh sb="70" eb="71">
      <t>キン</t>
    </rPh>
    <rPh sb="71" eb="72">
      <t>モド</t>
    </rPh>
    <rPh sb="72" eb="73">
      <t>イ</t>
    </rPh>
    <rPh sb="73" eb="74">
      <t>エキ</t>
    </rPh>
    <rPh sb="75" eb="77">
      <t>ゾウカ</t>
    </rPh>
    <rPh sb="79" eb="81">
      <t>キギョウ</t>
    </rPh>
    <rPh sb="81" eb="82">
      <t>サイ</t>
    </rPh>
    <rPh sb="82" eb="84">
      <t>ショウカン</t>
    </rPh>
    <rPh sb="84" eb="85">
      <t>キン</t>
    </rPh>
    <rPh sb="85" eb="87">
      <t>リソク</t>
    </rPh>
    <rPh sb="88" eb="90">
      <t>ゲンショウ</t>
    </rPh>
    <rPh sb="100" eb="102">
      <t>ゾウカ</t>
    </rPh>
    <rPh sb="166" eb="169">
      <t>シヨウリョウ</t>
    </rPh>
    <rPh sb="169" eb="171">
      <t>シュウニュウ</t>
    </rPh>
    <rPh sb="172" eb="174">
      <t>ゾウカ</t>
    </rPh>
    <rPh sb="181" eb="183">
      <t>ゲンカ</t>
    </rPh>
    <rPh sb="183" eb="185">
      <t>ショウキャク</t>
    </rPh>
    <rPh sb="185" eb="186">
      <t>ヒ</t>
    </rPh>
    <rPh sb="187" eb="189">
      <t>ゲンショウ</t>
    </rPh>
    <rPh sb="197" eb="199">
      <t>カイゼン</t>
    </rPh>
    <rPh sb="302" eb="304">
      <t>セツゾク</t>
    </rPh>
    <rPh sb="304" eb="306">
      <t>スイシン</t>
    </rPh>
    <rPh sb="307" eb="309">
      <t>トリクミ</t>
    </rPh>
    <rPh sb="309" eb="310">
      <t>トウ</t>
    </rPh>
    <rPh sb="324" eb="326">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</si>
</sst>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tint="-0.3499862666707357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0.86</c:v>
                </c:pt>
                <c:pt idx="3" formatCode="#,##0.00;&quot;△&quot;#,##0.00;&quot;-&quot;">
                  <c:v>0.31</c:v>
                </c:pt>
                <c:pt idx="4">
                  <c:v>0</c:v>
                </c:pt>
              </c:numCache>
            </c:numRef>
          </c:val>
          <c:extLst>
            <c:ext xmlns:c16="http://schemas.microsoft.com/office/drawing/2014/chart" uri="{C3380CC4-5D6E-409C-BE32-E72D297353CC}">
              <c16:uniqueId val="{00000000-5C0B-4E35-818D-6FC161DE82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5C0B-4E35-818D-6FC161DE82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30-4241-9E70-81623970A8B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7830-4241-9E70-81623970A8B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74.180000000000007</c:v>
                </c:pt>
                <c:pt idx="1">
                  <c:v>74.349999999999994</c:v>
                </c:pt>
                <c:pt idx="2">
                  <c:v>78.25</c:v>
                </c:pt>
                <c:pt idx="3">
                  <c:v>81.8</c:v>
                </c:pt>
                <c:pt idx="4">
                  <c:v>84.17</c:v>
                </c:pt>
              </c:numCache>
            </c:numRef>
          </c:val>
          <c:extLst>
            <c:ext xmlns:c16="http://schemas.microsoft.com/office/drawing/2014/chart" uri="{C3380CC4-5D6E-409C-BE32-E72D297353CC}">
              <c16:uniqueId val="{00000000-AF26-4DE3-86AF-AD7991DFA3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AF26-4DE3-86AF-AD7991DFA3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100.26</c:v>
                </c:pt>
                <c:pt idx="1">
                  <c:v>100.35</c:v>
                </c:pt>
                <c:pt idx="2">
                  <c:v>100.4</c:v>
                </c:pt>
                <c:pt idx="3">
                  <c:v>100.7</c:v>
                </c:pt>
                <c:pt idx="4">
                  <c:v>110.4</c:v>
                </c:pt>
              </c:numCache>
            </c:numRef>
          </c:val>
          <c:extLst>
            <c:ext xmlns:c16="http://schemas.microsoft.com/office/drawing/2014/chart" uri="{C3380CC4-5D6E-409C-BE32-E72D297353CC}">
              <c16:uniqueId val="{00000000-95CF-4AC0-8358-6CAE1FF011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95CF-4AC0-8358-6CAE1FF011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9.3000000000000007</c:v>
                </c:pt>
                <c:pt idx="1">
                  <c:v>11.66</c:v>
                </c:pt>
                <c:pt idx="2">
                  <c:v>11.5</c:v>
                </c:pt>
                <c:pt idx="3">
                  <c:v>13.63</c:v>
                </c:pt>
                <c:pt idx="4">
                  <c:v>15.75</c:v>
                </c:pt>
              </c:numCache>
            </c:numRef>
          </c:val>
          <c:extLst>
            <c:ext xmlns:c16="http://schemas.microsoft.com/office/drawing/2014/chart" uri="{C3380CC4-5D6E-409C-BE32-E72D297353CC}">
              <c16:uniqueId val="{00000000-F2B9-4FF6-ADD3-4EF4EBA1007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F2B9-4FF6-ADD3-4EF4EBA1007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3B-425B-B57F-24E7186D51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0B3B-425B-B57F-24E7186D51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64-46D0-9E65-413B5A66AA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4864-46D0-9E65-413B5A66AA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80.08</c:v>
                </c:pt>
                <c:pt idx="1">
                  <c:v>76.03</c:v>
                </c:pt>
                <c:pt idx="2">
                  <c:v>78.36</c:v>
                </c:pt>
                <c:pt idx="3">
                  <c:v>89.49</c:v>
                </c:pt>
                <c:pt idx="4">
                  <c:v>87.03</c:v>
                </c:pt>
              </c:numCache>
            </c:numRef>
          </c:val>
          <c:extLst>
            <c:ext xmlns:c16="http://schemas.microsoft.com/office/drawing/2014/chart" uri="{C3380CC4-5D6E-409C-BE32-E72D297353CC}">
              <c16:uniqueId val="{00000000-9144-44EC-BA9B-659DB413CF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9144-44EC-BA9B-659DB413CF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2947.99</c:v>
                </c:pt>
                <c:pt idx="1">
                  <c:v>2929.77</c:v>
                </c:pt>
                <c:pt idx="2">
                  <c:v>2455.88</c:v>
                </c:pt>
                <c:pt idx="3">
                  <c:v>1554.8</c:v>
                </c:pt>
                <c:pt idx="4">
                  <c:v>1277.6099999999999</c:v>
                </c:pt>
              </c:numCache>
            </c:numRef>
          </c:val>
          <c:extLst>
            <c:ext xmlns:c16="http://schemas.microsoft.com/office/drawing/2014/chart" uri="{C3380CC4-5D6E-409C-BE32-E72D297353CC}">
              <c16:uniqueId val="{00000000-C307-4568-8245-16D1C01C93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C307-4568-8245-16D1C01C93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83.23</c:v>
                </c:pt>
                <c:pt idx="1">
                  <c:v>82.97</c:v>
                </c:pt>
                <c:pt idx="2">
                  <c:v>88.48</c:v>
                </c:pt>
                <c:pt idx="3">
                  <c:v>90.19</c:v>
                </c:pt>
                <c:pt idx="4">
                  <c:v>137.96</c:v>
                </c:pt>
              </c:numCache>
            </c:numRef>
          </c:val>
          <c:extLst>
            <c:ext xmlns:c16="http://schemas.microsoft.com/office/drawing/2014/chart" uri="{C3380CC4-5D6E-409C-BE32-E72D297353CC}">
              <c16:uniqueId val="{00000000-F0F8-4537-A7C6-4FCF7B64F7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F0F8-4537-A7C6-4FCF7B64F7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212.39</c:v>
                </c:pt>
                <c:pt idx="1">
                  <c:v>213.7</c:v>
                </c:pt>
                <c:pt idx="2">
                  <c:v>215.7</c:v>
                </c:pt>
                <c:pt idx="3">
                  <c:v>220.81</c:v>
                </c:pt>
                <c:pt idx="4">
                  <c:v>143.18</c:v>
                </c:pt>
              </c:numCache>
            </c:numRef>
          </c:val>
          <c:extLst>
            <c:ext xmlns:c16="http://schemas.microsoft.com/office/drawing/2014/chart" uri="{C3380CC4-5D6E-409C-BE32-E72D297353CC}">
              <c16:uniqueId val="{00000000-C54E-4E1F-98D5-BCC463CE39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C54E-4E1F-98D5-BCC463CE39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箕輪町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24819</v>
      </c>
      <c r="AM8" s="51"/>
      <c r="AN8" s="51"/>
      <c r="AO8" s="51"/>
      <c r="AP8" s="51"/>
      <c r="AQ8" s="51"/>
      <c r="AR8" s="51"/>
      <c r="AS8" s="51"/>
      <c r="AT8" s="46">
        <f>データ!T6</f>
        <v>85.91</v>
      </c>
      <c r="AU8" s="46"/>
      <c r="AV8" s="46"/>
      <c r="AW8" s="46"/>
      <c r="AX8" s="46"/>
      <c r="AY8" s="46"/>
      <c r="AZ8" s="46"/>
      <c r="BA8" s="46"/>
      <c r="BB8" s="46">
        <f>データ!U6</f>
        <v>288.89999999999998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48.95</v>
      </c>
      <c r="J10" s="46"/>
      <c r="K10" s="46"/>
      <c r="L10" s="46"/>
      <c r="M10" s="46"/>
      <c r="N10" s="46"/>
      <c r="O10" s="46"/>
      <c r="P10" s="46">
        <f>データ!P6</f>
        <v>27.86</v>
      </c>
      <c r="Q10" s="46"/>
      <c r="R10" s="46"/>
      <c r="S10" s="46"/>
      <c r="T10" s="46"/>
      <c r="U10" s="46"/>
      <c r="V10" s="46"/>
      <c r="W10" s="46">
        <f>データ!Q6</f>
        <v>71.459999999999994</v>
      </c>
      <c r="X10" s="46"/>
      <c r="Y10" s="46"/>
      <c r="Z10" s="46"/>
      <c r="AA10" s="46"/>
      <c r="AB10" s="46"/>
      <c r="AC10" s="46"/>
      <c r="AD10" s="51">
        <f>データ!R6</f>
        <v>3938</v>
      </c>
      <c r="AE10" s="51"/>
      <c r="AF10" s="51"/>
      <c r="AG10" s="51"/>
      <c r="AH10" s="51"/>
      <c r="AI10" s="51"/>
      <c r="AJ10" s="51"/>
      <c r="AK10" s="2"/>
      <c r="AL10" s="51">
        <f>データ!V6</f>
        <v>6887</v>
      </c>
      <c r="AM10" s="51"/>
      <c r="AN10" s="51"/>
      <c r="AO10" s="51"/>
      <c r="AP10" s="51"/>
      <c r="AQ10" s="51"/>
      <c r="AR10" s="51"/>
      <c r="AS10" s="51"/>
      <c r="AT10" s="46">
        <f>データ!W6</f>
        <v>2.93</v>
      </c>
      <c r="AU10" s="46"/>
      <c r="AV10" s="46"/>
      <c r="AW10" s="46"/>
      <c r="AX10" s="46"/>
      <c r="AY10" s="46"/>
      <c r="AZ10" s="46"/>
      <c r="BA10" s="46"/>
      <c r="BB10" s="46">
        <f>データ!X6</f>
        <v>2350.5100000000002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zgC4cvha6SglnyIkKwbEk79Hg6FlpyeV8NHpDoeJW2wsbaZ6sTNfzMEbqpowK0TA7b2+byWAhRqERsPYtwAECA==" saltValue="YF0J24Fb83JT9QT4KRM84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203831</v>
      </c>
      <c r="D6" s="33">
        <f t="shared" si="3"/>
        <v>46</v>
      </c>
      <c r="E6" s="33">
        <f t="shared" si="3"/>
        <v>17</v>
      </c>
      <c r="F6" s="33">
        <f t="shared" si="3"/>
        <v>4</v>
      </c>
      <c r="G6" s="33">
        <f t="shared" si="3"/>
        <v>0</v>
      </c>
      <c r="H6" s="33" t="str">
        <f t="shared" si="3"/>
        <v>長野県　箕輪町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48.95</v>
      </c>
      <c r="P6" s="34">
        <f t="shared" si="3"/>
        <v>27.86</v>
      </c>
      <c r="Q6" s="34">
        <f t="shared" si="3"/>
        <v>71.459999999999994</v>
      </c>
      <c r="R6" s="34">
        <f t="shared" si="3"/>
        <v>3938</v>
      </c>
      <c r="S6" s="34">
        <f t="shared" si="3"/>
        <v>24819</v>
      </c>
      <c r="T6" s="34">
        <f t="shared" si="3"/>
        <v>85.91</v>
      </c>
      <c r="U6" s="34">
        <f t="shared" si="3"/>
        <v>288.89999999999998</v>
      </c>
      <c r="V6" s="34">
        <f t="shared" si="3"/>
        <v>6887</v>
      </c>
      <c r="W6" s="34">
        <f t="shared" si="3"/>
        <v>2.93</v>
      </c>
      <c r="X6" s="34">
        <f t="shared" si="3"/>
        <v>2350.5100000000002</v>
      </c>
      <c r="Y6" s="35">
        <f>IF(Y7="",NA(),Y7)</f>
        <v>100.26</v>
      </c>
      <c r="Z6" s="35">
        <f t="shared" ref="Z6:AH6" si="4">IF(Z7="",NA(),Z7)</f>
        <v>100.35</v>
      </c>
      <c r="AA6" s="35">
        <f t="shared" si="4"/>
        <v>100.4</v>
      </c>
      <c r="AB6" s="35">
        <f t="shared" si="4"/>
        <v>100.7</v>
      </c>
      <c r="AC6" s="35">
        <f t="shared" si="4"/>
        <v>110.4</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80.08</v>
      </c>
      <c r="AV6" s="35">
        <f t="shared" ref="AV6:BD6" si="6">IF(AV7="",NA(),AV7)</f>
        <v>76.03</v>
      </c>
      <c r="AW6" s="35">
        <f t="shared" si="6"/>
        <v>78.36</v>
      </c>
      <c r="AX6" s="35">
        <f t="shared" si="6"/>
        <v>89.49</v>
      </c>
      <c r="AY6" s="35">
        <f t="shared" si="6"/>
        <v>87.03</v>
      </c>
      <c r="AZ6" s="35">
        <f t="shared" si="6"/>
        <v>46.78</v>
      </c>
      <c r="BA6" s="35">
        <f t="shared" si="6"/>
        <v>47.44</v>
      </c>
      <c r="BB6" s="35">
        <f t="shared" si="6"/>
        <v>49.18</v>
      </c>
      <c r="BC6" s="35">
        <f t="shared" si="6"/>
        <v>47.72</v>
      </c>
      <c r="BD6" s="35">
        <f t="shared" si="6"/>
        <v>44.24</v>
      </c>
      <c r="BE6" s="34" t="str">
        <f>IF(BE7="","",IF(BE7="-","【-】","【"&amp;SUBSTITUTE(TEXT(BE7,"#,##0.00"),"-","△")&amp;"】"))</f>
        <v>【45.34】</v>
      </c>
      <c r="BF6" s="35">
        <f>IF(BF7="",NA(),BF7)</f>
        <v>2947.99</v>
      </c>
      <c r="BG6" s="35">
        <f t="shared" ref="BG6:BO6" si="7">IF(BG7="",NA(),BG7)</f>
        <v>2929.77</v>
      </c>
      <c r="BH6" s="35">
        <f t="shared" si="7"/>
        <v>2455.88</v>
      </c>
      <c r="BI6" s="35">
        <f t="shared" si="7"/>
        <v>1554.8</v>
      </c>
      <c r="BJ6" s="35">
        <f t="shared" si="7"/>
        <v>1277.6099999999999</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83.23</v>
      </c>
      <c r="BR6" s="35">
        <f t="shared" ref="BR6:BZ6" si="8">IF(BR7="",NA(),BR7)</f>
        <v>82.97</v>
      </c>
      <c r="BS6" s="35">
        <f t="shared" si="8"/>
        <v>88.48</v>
      </c>
      <c r="BT6" s="35">
        <f t="shared" si="8"/>
        <v>90.19</v>
      </c>
      <c r="BU6" s="35">
        <f t="shared" si="8"/>
        <v>137.96</v>
      </c>
      <c r="BV6" s="35">
        <f t="shared" si="8"/>
        <v>69.87</v>
      </c>
      <c r="BW6" s="35">
        <f t="shared" si="8"/>
        <v>74.3</v>
      </c>
      <c r="BX6" s="35">
        <f t="shared" si="8"/>
        <v>72.260000000000005</v>
      </c>
      <c r="BY6" s="35">
        <f t="shared" si="8"/>
        <v>71.84</v>
      </c>
      <c r="BZ6" s="35">
        <f t="shared" si="8"/>
        <v>73.36</v>
      </c>
      <c r="CA6" s="34" t="str">
        <f>IF(CA7="","",IF(CA7="-","【-】","【"&amp;SUBSTITUTE(TEXT(CA7,"#,##0.00"),"-","△")&amp;"】"))</f>
        <v>【75.29】</v>
      </c>
      <c r="CB6" s="35">
        <f>IF(CB7="",NA(),CB7)</f>
        <v>212.39</v>
      </c>
      <c r="CC6" s="35">
        <f t="shared" ref="CC6:CK6" si="9">IF(CC7="",NA(),CC7)</f>
        <v>213.7</v>
      </c>
      <c r="CD6" s="35">
        <f t="shared" si="9"/>
        <v>215.7</v>
      </c>
      <c r="CE6" s="35">
        <f t="shared" si="9"/>
        <v>220.81</v>
      </c>
      <c r="CF6" s="35">
        <f t="shared" si="9"/>
        <v>143.18</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74.180000000000007</v>
      </c>
      <c r="CY6" s="35">
        <f t="shared" ref="CY6:DG6" si="11">IF(CY7="",NA(),CY7)</f>
        <v>74.349999999999994</v>
      </c>
      <c r="CZ6" s="35">
        <f t="shared" si="11"/>
        <v>78.25</v>
      </c>
      <c r="DA6" s="35">
        <f t="shared" si="11"/>
        <v>81.8</v>
      </c>
      <c r="DB6" s="35">
        <f t="shared" si="11"/>
        <v>84.17</v>
      </c>
      <c r="DC6" s="35">
        <f t="shared" si="11"/>
        <v>83.5</v>
      </c>
      <c r="DD6" s="35">
        <f t="shared" si="11"/>
        <v>83.06</v>
      </c>
      <c r="DE6" s="35">
        <f t="shared" si="11"/>
        <v>83.32</v>
      </c>
      <c r="DF6" s="35">
        <f t="shared" si="11"/>
        <v>83.75</v>
      </c>
      <c r="DG6" s="35">
        <f t="shared" si="11"/>
        <v>84.19</v>
      </c>
      <c r="DH6" s="34" t="str">
        <f>IF(DH7="","",IF(DH7="-","【-】","【"&amp;SUBSTITUTE(TEXT(DH7,"#,##0.00"),"-","△")&amp;"】"))</f>
        <v>【84.75】</v>
      </c>
      <c r="DI6" s="35">
        <f>IF(DI7="",NA(),DI7)</f>
        <v>9.3000000000000007</v>
      </c>
      <c r="DJ6" s="35">
        <f t="shared" ref="DJ6:DR6" si="12">IF(DJ7="",NA(),DJ7)</f>
        <v>11.66</v>
      </c>
      <c r="DK6" s="35">
        <f t="shared" si="12"/>
        <v>11.5</v>
      </c>
      <c r="DL6" s="35">
        <f t="shared" si="12"/>
        <v>13.63</v>
      </c>
      <c r="DM6" s="35">
        <f t="shared" si="12"/>
        <v>15.75</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5">
        <f t="shared" si="14"/>
        <v>0.86</v>
      </c>
      <c r="EH6" s="35">
        <f t="shared" si="14"/>
        <v>0.31</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203831</v>
      </c>
      <c r="D7" s="37">
        <v>46</v>
      </c>
      <c r="E7" s="37">
        <v>17</v>
      </c>
      <c r="F7" s="37">
        <v>4</v>
      </c>
      <c r="G7" s="37">
        <v>0</v>
      </c>
      <c r="H7" s="37" t="s">
        <v>96</v>
      </c>
      <c r="I7" s="37" t="s">
        <v>97</v>
      </c>
      <c r="J7" s="37" t="s">
        <v>98</v>
      </c>
      <c r="K7" s="37" t="s">
        <v>99</v>
      </c>
      <c r="L7" s="37" t="s">
        <v>100</v>
      </c>
      <c r="M7" s="37" t="s">
        <v>101</v>
      </c>
      <c r="N7" s="38" t="s">
        <v>102</v>
      </c>
      <c r="O7" s="38">
        <v>48.95</v>
      </c>
      <c r="P7" s="38">
        <v>27.86</v>
      </c>
      <c r="Q7" s="38">
        <v>71.459999999999994</v>
      </c>
      <c r="R7" s="38">
        <v>3938</v>
      </c>
      <c r="S7" s="38">
        <v>24819</v>
      </c>
      <c r="T7" s="38">
        <v>85.91</v>
      </c>
      <c r="U7" s="38">
        <v>288.89999999999998</v>
      </c>
      <c r="V7" s="38">
        <v>6887</v>
      </c>
      <c r="W7" s="38">
        <v>2.93</v>
      </c>
      <c r="X7" s="38">
        <v>2350.5100000000002</v>
      </c>
      <c r="Y7" s="38">
        <v>100.26</v>
      </c>
      <c r="Z7" s="38">
        <v>100.35</v>
      </c>
      <c r="AA7" s="38">
        <v>100.4</v>
      </c>
      <c r="AB7" s="38">
        <v>100.7</v>
      </c>
      <c r="AC7" s="38">
        <v>110.4</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80.08</v>
      </c>
      <c r="AV7" s="38">
        <v>76.03</v>
      </c>
      <c r="AW7" s="38">
        <v>78.36</v>
      </c>
      <c r="AX7" s="38">
        <v>89.49</v>
      </c>
      <c r="AY7" s="38">
        <v>87.03</v>
      </c>
      <c r="AZ7" s="38">
        <v>46.78</v>
      </c>
      <c r="BA7" s="38">
        <v>47.44</v>
      </c>
      <c r="BB7" s="38">
        <v>49.18</v>
      </c>
      <c r="BC7" s="38">
        <v>47.72</v>
      </c>
      <c r="BD7" s="38">
        <v>44.24</v>
      </c>
      <c r="BE7" s="38">
        <v>45.34</v>
      </c>
      <c r="BF7" s="38">
        <v>2947.99</v>
      </c>
      <c r="BG7" s="38">
        <v>2929.77</v>
      </c>
      <c r="BH7" s="38">
        <v>2455.88</v>
      </c>
      <c r="BI7" s="38">
        <v>1554.8</v>
      </c>
      <c r="BJ7" s="38">
        <v>1277.6099999999999</v>
      </c>
      <c r="BK7" s="38">
        <v>1298.9100000000001</v>
      </c>
      <c r="BL7" s="38">
        <v>1243.71</v>
      </c>
      <c r="BM7" s="38">
        <v>1194.1500000000001</v>
      </c>
      <c r="BN7" s="38">
        <v>1206.79</v>
      </c>
      <c r="BO7" s="38">
        <v>1258.43</v>
      </c>
      <c r="BP7" s="38">
        <v>1260.21</v>
      </c>
      <c r="BQ7" s="38">
        <v>83.23</v>
      </c>
      <c r="BR7" s="38">
        <v>82.97</v>
      </c>
      <c r="BS7" s="38">
        <v>88.48</v>
      </c>
      <c r="BT7" s="38">
        <v>90.19</v>
      </c>
      <c r="BU7" s="38">
        <v>137.96</v>
      </c>
      <c r="BV7" s="38">
        <v>69.87</v>
      </c>
      <c r="BW7" s="38">
        <v>74.3</v>
      </c>
      <c r="BX7" s="38">
        <v>72.260000000000005</v>
      </c>
      <c r="BY7" s="38">
        <v>71.84</v>
      </c>
      <c r="BZ7" s="38">
        <v>73.36</v>
      </c>
      <c r="CA7" s="38">
        <v>75.290000000000006</v>
      </c>
      <c r="CB7" s="38">
        <v>212.39</v>
      </c>
      <c r="CC7" s="38">
        <v>213.7</v>
      </c>
      <c r="CD7" s="38">
        <v>215.7</v>
      </c>
      <c r="CE7" s="38">
        <v>220.81</v>
      </c>
      <c r="CF7" s="38">
        <v>143.18</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74.180000000000007</v>
      </c>
      <c r="CY7" s="38">
        <v>74.349999999999994</v>
      </c>
      <c r="CZ7" s="38">
        <v>78.25</v>
      </c>
      <c r="DA7" s="38">
        <v>81.8</v>
      </c>
      <c r="DB7" s="38">
        <v>84.17</v>
      </c>
      <c r="DC7" s="38">
        <v>83.5</v>
      </c>
      <c r="DD7" s="38">
        <v>83.06</v>
      </c>
      <c r="DE7" s="38">
        <v>83.32</v>
      </c>
      <c r="DF7" s="38">
        <v>83.75</v>
      </c>
      <c r="DG7" s="38">
        <v>84.19</v>
      </c>
      <c r="DH7" s="38">
        <v>84.75</v>
      </c>
      <c r="DI7" s="38">
        <v>9.3000000000000007</v>
      </c>
      <c r="DJ7" s="38">
        <v>11.66</v>
      </c>
      <c r="DK7" s="38">
        <v>11.5</v>
      </c>
      <c r="DL7" s="38">
        <v>13.63</v>
      </c>
      <c r="DM7" s="38">
        <v>15.75</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0.86</v>
      </c>
      <c r="EH7" s="38">
        <v>0.31</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ke020765</cp:lastModifiedBy>
  <cp:lastPrinted>2022-02-01T01:30:46Z</cp:lastPrinted>
  <dcterms:created xsi:type="dcterms:W3CDTF">2021-12-03T07:24:18Z</dcterms:created>
  <dcterms:modified xsi:type="dcterms:W3CDTF">2022-02-01T02:06:43Z</dcterms:modified>
  <cp:category/>
</cp:coreProperties>
</file>